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3"/>
  </bookViews>
  <sheets>
    <sheet name="Opći dio " sheetId="1" r:id="rId1"/>
    <sheet name="FP rashodi 2018." sheetId="2" r:id="rId2"/>
    <sheet name="FP prihodi 200x" sheetId="3" r:id="rId3"/>
    <sheet name="FP prihodi 200x+1 i 201x+2" sheetId="4" r:id="rId4"/>
  </sheets>
  <definedNames>
    <definedName name="_xlnm.Print_Area" localSheetId="1">'FP rashodi 2018.'!$A$1:$M$108</definedName>
  </definedNames>
  <calcPr fullCalcOnLoad="1"/>
</workbook>
</file>

<file path=xl/sharedStrings.xml><?xml version="1.0" encoding="utf-8"?>
<sst xmlns="http://schemas.openxmlformats.org/spreadsheetml/2006/main" count="276" uniqueCount="110">
  <si>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</si>
  <si>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</si>
  <si>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</si>
  <si>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</si>
  <si>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</si>
  <si>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</si>
  <si>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</si>
  <si>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</si>
  <si>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</si>
  <si>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</si>
  <si>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</si>
  <si>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</si>
  <si>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</si>
  <si>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</si>
  <si>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</si>
  <si>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</si>
  <si>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</si>
  <si>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Financijski plan - Plan rashoda i izdataka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</si>
  <si>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</si>
  <si>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</si>
  <si>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</si>
  <si>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</si>
  <si>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</si>
  <si>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</si>
  <si>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</si>
  <si>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</si>
  <si>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</si>
  <si>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</si>
  <si>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</si>
  <si>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Sitni inventar i auto gume</t>
  </si>
  <si>
    <t>Rashodi za usluge</t>
  </si>
  <si>
    <t>Zakupnine i najamnine</t>
  </si>
  <si>
    <t>Intelektualne i osobne usluge</t>
  </si>
  <si>
    <t>Ostale usluge</t>
  </si>
  <si>
    <t>Ostali nespomenuti rashodi poslovanja</t>
  </si>
  <si>
    <t>Financijski rashodi</t>
  </si>
  <si>
    <t>Ostali financijski rashodi</t>
  </si>
  <si>
    <t>Rashodi za nabavu nefinancijske imovine</t>
  </si>
  <si>
    <t>Nematerijalna imovina</t>
  </si>
  <si>
    <t>Ostala prava</t>
  </si>
  <si>
    <t>Postrojenja i oprema</t>
  </si>
  <si>
    <t xml:space="preserve">Sveukupno </t>
  </si>
  <si>
    <t>Račun rashoda/ izdatka</t>
  </si>
  <si>
    <t>Rashodi za nabavu proizvedene dugotrajne imovine</t>
  </si>
  <si>
    <t>Zdravstvene i veterinarske usluge</t>
  </si>
  <si>
    <t xml:space="preserve">Axxxxx6 </t>
  </si>
  <si>
    <t xml:space="preserve">Axxxxx5 </t>
  </si>
  <si>
    <t xml:space="preserve">Axxxxx4 </t>
  </si>
  <si>
    <t xml:space="preserve">Axxxxx3 </t>
  </si>
  <si>
    <t>Oznaka rač.iz                                      računskog plana</t>
  </si>
  <si>
    <t>Izvor prihoda i primitaka</t>
  </si>
  <si>
    <t xml:space="preserve"> Plan 200x.</t>
  </si>
  <si>
    <t xml:space="preserve"> Procjena 200x+1.</t>
  </si>
  <si>
    <t xml:space="preserve"> Procjena 200x+2.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</si>
  <si>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</si>
  <si>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</si>
  <si>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</si>
  <si>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</si>
  <si>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</si>
  <si>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</si>
  <si>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</si>
  <si>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</si>
  <si>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</si>
  <si>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</si>
  <si>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</si>
  <si>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</si>
  <si>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</si>
  <si>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</si>
  <si>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</si>
  <si>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</si>
  <si>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</si>
  <si>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 xml:space="preserve"> Procjena 2020.</t>
  </si>
  <si>
    <t>652(64)</t>
  </si>
  <si>
    <t>Axxxxxx2</t>
  </si>
  <si>
    <t>652 (ostalo)</t>
  </si>
  <si>
    <t xml:space="preserve">Naknade troškova osobama izvan radnog odnosa </t>
  </si>
  <si>
    <t>rashodi razred 3</t>
  </si>
  <si>
    <t xml:space="preserve">rashodi razred 4 </t>
  </si>
  <si>
    <t xml:space="preserve">višak </t>
  </si>
  <si>
    <t>ukupno</t>
  </si>
  <si>
    <t xml:space="preserve">rashodi tekuće godine </t>
  </si>
  <si>
    <t>2020.</t>
  </si>
  <si>
    <t>922 višak po izvorima</t>
  </si>
  <si>
    <r>
      <t>prihoda i primitaka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</t>
    </r>
  </si>
  <si>
    <t xml:space="preserve">922 Višak iz prethodnog razdoblja </t>
  </si>
  <si>
    <t xml:space="preserve">P0001Redovni program </t>
  </si>
  <si>
    <t xml:space="preserve">Kxxxxx2 </t>
  </si>
  <si>
    <t xml:space="preserve">Kxxxxx1 </t>
  </si>
  <si>
    <t xml:space="preserve">Axxxxx1 </t>
  </si>
  <si>
    <t>Ostali nespomenuti prihodi-dupl.svjedodžbi,kopiranja</t>
  </si>
  <si>
    <t>Pomoći (HZZZ,Grad,Uč.servis)</t>
  </si>
  <si>
    <t>Ostali nespomenuti prihodi-dupl.svj.,kopiranja</t>
  </si>
  <si>
    <t>Ravnatelj :</t>
  </si>
  <si>
    <t>Jozo Jurkić,prof.</t>
  </si>
  <si>
    <t>FINANCIJSKI PLAN - Procjena prihoda i primitaka za 2020. i  2021.</t>
  </si>
  <si>
    <t>Ukupno prihodi i primici za 2020. i 2021.</t>
  </si>
  <si>
    <t>2021.</t>
  </si>
  <si>
    <t xml:space="preserve">FINANCIJSKI PLAN - Procjena prihoda i primitaka za 2019. </t>
  </si>
  <si>
    <t>2019.</t>
  </si>
  <si>
    <t>Prihodi i prihodi i primici (po izvorima) 2019.</t>
  </si>
  <si>
    <t>Ukupno prihodi i primici za 2019.</t>
  </si>
  <si>
    <t>Ukupno raspoloživo za 2019.g. (prihodi + višak)</t>
  </si>
  <si>
    <t>Prijedlog plana za 2019.</t>
  </si>
  <si>
    <t xml:space="preserve"> Procjena 2021.</t>
  </si>
  <si>
    <r>
      <t>PRIJEDLOG FINANCIJSKOG PLANA (TEHNIČKA ŠKOLA ŽUPANJA</t>
    </r>
    <r>
      <rPr>
        <b/>
        <sz val="10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</si>
  <si>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Projekcija plana za 2020.</t>
  </si>
  <si>
    <t>Projekcija plana za 2021.</t>
  </si>
  <si>
    <t>Opći prihodi VSŽ</t>
  </si>
  <si>
    <t>922 Višak iz prethodnog razdoblja</t>
  </si>
  <si>
    <t>Opći prihodi MZiO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</si>
</sst>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/>
    </xf>
    <xf numFmtId="3" fontId="6" fillId="0" borderId="18" xfId="0" applyNumberFormat="1" applyFont="1" applyBorder="1" applyAlignment="1">
      <alignment vertical="center"/>
    </xf>
    <xf numFmtId="3" fontId="6" fillId="0" borderId="23" xfId="0" applyNumberFormat="1" applyFont="1" applyBorder="1" applyAlignment="1" quotePrefix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0" borderId="23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18" xfId="0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right" vertical="center"/>
    </xf>
    <xf numFmtId="199" fontId="9" fillId="0" borderId="18" xfId="0" applyNumberFormat="1" applyFont="1" applyBorder="1" applyAlignment="1">
      <alignment horizontal="right" vertical="center"/>
    </xf>
    <xf numFmtId="199" fontId="15" fillId="0" borderId="18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2" fillId="0" borderId="0" xfId="0" applyFont="1" applyAlignment="1">
      <alignment/>
    </xf>
    <xf numFmtId="3" fontId="2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3" fontId="19" fillId="0" borderId="0" xfId="0" applyNumberFormat="1" applyFont="1" applyAlignment="1">
      <alignment wrapText="1"/>
    </xf>
    <xf numFmtId="0" fontId="22" fillId="1" borderId="3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 vertical="center" wrapText="1"/>
    </xf>
    <xf numFmtId="3" fontId="15" fillId="0" borderId="18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"/>
    </xf>
    <xf numFmtId="3" fontId="8" fillId="0" borderId="37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21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18" xfId="0" applyNumberFormat="1" applyFont="1" applyBorder="1" applyAlignment="1">
      <alignment horizontal="right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3" fontId="12" fillId="0" borderId="18" xfId="0" applyNumberFormat="1" applyFont="1" applyBorder="1" applyAlignment="1">
      <alignment horizontal="right" vertical="center" wrapText="1"/>
    </xf>
    <xf numFmtId="0" fontId="12" fillId="0" borderId="18" xfId="0" applyNumberFormat="1" applyFont="1" applyBorder="1" applyAlignment="1">
      <alignment horizontal="center" vertical="center"/>
    </xf>
    <xf numFmtId="0" fontId="12" fillId="1" borderId="42" xfId="0" applyFont="1" applyFill="1" applyBorder="1" applyAlignment="1">
      <alignment horizontal="center" vertical="center"/>
    </xf>
    <xf numFmtId="0" fontId="12" fillId="1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1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 quotePrefix="1">
      <alignment horizontal="left" wrapText="1"/>
    </xf>
    <xf numFmtId="0" fontId="6" fillId="0" borderId="18" xfId="0" applyNumberFormat="1" applyFont="1" applyBorder="1" applyAlignment="1" quotePrefix="1">
      <alignment horizontal="center" vertical="center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 quotePrefix="1">
      <alignment horizontal="center" vertical="center" wrapText="1"/>
    </xf>
    <xf numFmtId="3" fontId="4" fillId="0" borderId="43" xfId="0" applyNumberFormat="1" applyFont="1" applyBorder="1" applyAlignment="1" quotePrefix="1">
      <alignment horizontal="center" vertical="center" wrapText="1"/>
    </xf>
    <xf numFmtId="3" fontId="6" fillId="0" borderId="48" xfId="0" applyNumberFormat="1" applyFont="1" applyBorder="1" applyAlignment="1" quotePrefix="1">
      <alignment horizontal="center"/>
    </xf>
    <xf numFmtId="3" fontId="6" fillId="0" borderId="49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42" xfId="0" applyNumberFormat="1" applyFont="1" applyBorder="1" applyAlignment="1" quotePrefix="1">
      <alignment horizontal="center" vertical="center" wrapText="1"/>
    </xf>
    <xf numFmtId="0" fontId="4" fillId="0" borderId="34" xfId="0" applyNumberFormat="1" applyFont="1" applyBorder="1" applyAlignment="1" quotePrefix="1">
      <alignment horizontal="center" vertical="center" wrapText="1"/>
    </xf>
    <xf numFmtId="3" fontId="6" fillId="0" borderId="44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4" fillId="0" borderId="42" xfId="0" applyNumberFormat="1" applyFont="1" applyFill="1" applyBorder="1" applyAlignment="1" quotePrefix="1">
      <alignment horizontal="center" vertical="center" wrapText="1"/>
    </xf>
    <xf numFmtId="3" fontId="4" fillId="0" borderId="43" xfId="0" applyNumberFormat="1" applyFont="1" applyFill="1" applyBorder="1" applyAlignment="1" quotePrefix="1">
      <alignment horizontal="center" vertical="center" wrapText="1"/>
    </xf>
    <xf numFmtId="3" fontId="6" fillId="0" borderId="18" xfId="0" applyNumberFormat="1" applyFont="1" applyBorder="1" applyAlignment="1" quotePrefix="1">
      <alignment horizontal="center" vertical="center"/>
    </xf>
    <xf numFmtId="3" fontId="4" fillId="0" borderId="50" xfId="0" applyNumberFormat="1" applyFont="1" applyBorder="1" applyAlignment="1" quotePrefix="1">
      <alignment horizontal="left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 quotePrefix="1">
      <alignment horizontal="center" vertical="center" wrapText="1"/>
    </xf>
    <xf numFmtId="3" fontId="4" fillId="0" borderId="34" xfId="0" applyNumberFormat="1" applyFont="1" applyBorder="1" applyAlignment="1" quotePrefix="1">
      <alignment horizontal="center" vertical="center" wrapText="1"/>
    </xf>
    <xf numFmtId="3" fontId="4" fillId="0" borderId="34" xfId="0" applyNumberFormat="1" applyFont="1" applyFill="1" applyBorder="1" applyAlignment="1" quotePrefix="1">
      <alignment horizontal="center" vertical="center" wrapText="1"/>
    </xf>
    <xf numFmtId="0" fontId="4" fillId="0" borderId="43" xfId="0" applyNumberFormat="1" applyFont="1" applyBorder="1" applyAlignment="1" quotePrefix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left" wrapText="1"/>
    </xf>
    <xf numFmtId="0" fontId="23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1" borderId="43" xfId="0" applyFont="1" applyFill="1" applyBorder="1" applyAlignment="1">
      <alignment horizontal="center" wrapText="1"/>
    </xf>
    <xf numFmtId="0" fontId="12" fillId="1" borderId="18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right" vertical="center"/>
    </xf>
    <xf numFmtId="3" fontId="22" fillId="0" borderId="5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32" borderId="48" xfId="0" applyFont="1" applyFill="1" applyBorder="1" applyAlignment="1">
      <alignment horizontal="center"/>
    </xf>
    <xf numFmtId="0" fontId="22" fillId="32" borderId="57" xfId="0" applyFont="1" applyFill="1" applyBorder="1" applyAlignment="1">
      <alignment horizontal="center"/>
    </xf>
    <xf numFmtId="0" fontId="22" fillId="32" borderId="58" xfId="0" applyFont="1" applyFill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32" borderId="61" xfId="0" applyFont="1" applyFill="1" applyBorder="1" applyAlignment="1">
      <alignment horizontal="center"/>
    </xf>
    <xf numFmtId="0" fontId="22" fillId="1" borderId="53" xfId="0" applyFont="1" applyFill="1" applyBorder="1" applyAlignment="1">
      <alignment horizontal="right" wrapText="1"/>
    </xf>
    <xf numFmtId="0" fontId="22" fillId="1" borderId="31" xfId="0" applyFont="1" applyFill="1" applyBorder="1" applyAlignment="1">
      <alignment horizontal="right" wrapText="1"/>
    </xf>
    <xf numFmtId="0" fontId="22" fillId="0" borderId="53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2860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85800"/>
          <a:ext cx="12954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9" width="15.7109375" style="0" customWidth="1"/>
    <col min="11" max="11" width="15.7109375" style="0" customWidth="1"/>
  </cols>
  <sheetData>
    <row r="3" spans="1:8" ht="25.5" customHeight="1">
      <c r="A3" s="173" t="s">
        <v>104</v>
      </c>
      <c r="B3" s="174"/>
      <c r="C3" s="174"/>
      <c r="D3" s="174"/>
      <c r="E3" s="174"/>
      <c r="F3" s="174"/>
      <c r="G3" s="174"/>
      <c r="H3" s="174"/>
    </row>
    <row r="4" spans="1:8" ht="12.75" customHeight="1">
      <c r="A4" s="174" t="s">
        <v>54</v>
      </c>
      <c r="B4" s="174"/>
      <c r="C4" s="174"/>
      <c r="D4" s="174"/>
      <c r="E4" s="174"/>
      <c r="F4" s="174"/>
      <c r="G4" s="174"/>
      <c r="H4" s="174"/>
    </row>
    <row r="5" spans="1:8" ht="15">
      <c r="A5" s="82"/>
      <c r="B5" s="82"/>
      <c r="C5" s="82"/>
      <c r="D5" s="82"/>
      <c r="E5" s="82"/>
      <c r="F5" s="81"/>
      <c r="G5" s="81"/>
      <c r="H5" s="81"/>
    </row>
    <row r="6" spans="1:8" ht="25.5">
      <c r="A6" s="162" t="s">
        <v>68</v>
      </c>
      <c r="B6" s="163"/>
      <c r="C6" s="163"/>
      <c r="D6" s="163"/>
      <c r="E6" s="164"/>
      <c r="F6" s="157" t="s">
        <v>102</v>
      </c>
      <c r="G6" s="157" t="s">
        <v>105</v>
      </c>
      <c r="H6" s="157" t="s">
        <v>106</v>
      </c>
    </row>
    <row r="7" spans="1:8" ht="26.25" customHeight="1">
      <c r="A7" s="160" t="s">
        <v>55</v>
      </c>
      <c r="B7" s="160"/>
      <c r="C7" s="160"/>
      <c r="D7" s="160"/>
      <c r="E7" s="160"/>
      <c r="F7" s="98">
        <v>3463000</v>
      </c>
      <c r="G7" s="98">
        <v>3486000</v>
      </c>
      <c r="H7" s="98">
        <v>3488000</v>
      </c>
    </row>
    <row r="8" spans="1:8" ht="26.25" customHeight="1">
      <c r="A8" s="160" t="s">
        <v>56</v>
      </c>
      <c r="B8" s="160"/>
      <c r="C8" s="160"/>
      <c r="D8" s="160"/>
      <c r="E8" s="160"/>
      <c r="F8" s="98">
        <v>3463000</v>
      </c>
      <c r="G8" s="98">
        <v>3486000</v>
      </c>
      <c r="H8" s="98">
        <v>3488000</v>
      </c>
    </row>
    <row r="9" spans="1:8" ht="26.25" customHeight="1">
      <c r="A9" s="175" t="s">
        <v>57</v>
      </c>
      <c r="B9" s="175"/>
      <c r="C9" s="175"/>
      <c r="D9" s="175"/>
      <c r="E9" s="175"/>
      <c r="F9" s="98"/>
      <c r="G9" s="98"/>
      <c r="H9" s="98"/>
    </row>
    <row r="10" spans="1:8" ht="26.25" customHeight="1">
      <c r="A10" s="175" t="s">
        <v>58</v>
      </c>
      <c r="B10" s="175"/>
      <c r="C10" s="175"/>
      <c r="D10" s="175"/>
      <c r="E10" s="175"/>
      <c r="F10" s="98">
        <v>3463000</v>
      </c>
      <c r="G10" s="98">
        <v>3486000</v>
      </c>
      <c r="H10" s="98">
        <v>3488000</v>
      </c>
    </row>
    <row r="11" spans="1:8" ht="26.25" customHeight="1">
      <c r="A11" s="160" t="s">
        <v>59</v>
      </c>
      <c r="B11" s="160"/>
      <c r="C11" s="160"/>
      <c r="D11" s="160"/>
      <c r="E11" s="160"/>
      <c r="F11" s="98">
        <v>3137000</v>
      </c>
      <c r="G11" s="98">
        <v>3471000</v>
      </c>
      <c r="H11" s="98">
        <v>3473000</v>
      </c>
    </row>
    <row r="12" spans="1:8" ht="26.25" customHeight="1">
      <c r="A12" s="175" t="s">
        <v>60</v>
      </c>
      <c r="B12" s="175"/>
      <c r="C12" s="175"/>
      <c r="D12" s="175"/>
      <c r="E12" s="175"/>
      <c r="F12" s="98">
        <v>326000</v>
      </c>
      <c r="G12" s="98">
        <v>15000</v>
      </c>
      <c r="H12" s="98">
        <v>15000</v>
      </c>
    </row>
    <row r="13" spans="1:8" ht="26.25" customHeight="1">
      <c r="A13" s="161" t="s">
        <v>61</v>
      </c>
      <c r="B13" s="161"/>
      <c r="C13" s="161"/>
      <c r="D13" s="161"/>
      <c r="E13" s="161"/>
      <c r="F13" s="99">
        <v>326000</v>
      </c>
      <c r="G13" s="99"/>
      <c r="H13" s="99">
        <f>SUM(H7-H10)</f>
        <v>0</v>
      </c>
    </row>
    <row r="14" spans="1:11" ht="26.25" customHeight="1">
      <c r="A14" s="172"/>
      <c r="B14" s="172"/>
      <c r="C14" s="172"/>
      <c r="D14" s="172"/>
      <c r="E14" s="172"/>
      <c r="F14" s="172"/>
      <c r="G14" s="172"/>
      <c r="H14" s="172"/>
      <c r="K14" s="159"/>
    </row>
    <row r="15" spans="1:8" ht="26.25" customHeight="1">
      <c r="A15" s="165" t="s">
        <v>69</v>
      </c>
      <c r="B15" s="166"/>
      <c r="C15" s="166"/>
      <c r="D15" s="166"/>
      <c r="E15" s="167"/>
      <c r="F15" s="157" t="s">
        <v>102</v>
      </c>
      <c r="G15" s="157" t="s">
        <v>105</v>
      </c>
      <c r="H15" s="157" t="s">
        <v>106</v>
      </c>
    </row>
    <row r="16" spans="1:8" ht="26.25" customHeight="1">
      <c r="A16" s="168" t="s">
        <v>66</v>
      </c>
      <c r="B16" s="169"/>
      <c r="C16" s="169"/>
      <c r="D16" s="169"/>
      <c r="E16" s="170"/>
      <c r="F16" s="124">
        <v>326000</v>
      </c>
      <c r="G16" s="84"/>
      <c r="H16" s="84"/>
    </row>
    <row r="17" spans="1:8" s="127" customFormat="1" ht="26.25" customHeight="1">
      <c r="A17" s="171" t="s">
        <v>67</v>
      </c>
      <c r="B17" s="171"/>
      <c r="C17" s="171"/>
      <c r="D17" s="171"/>
      <c r="E17" s="171"/>
      <c r="F17" s="125"/>
      <c r="G17" s="126"/>
      <c r="H17" s="91"/>
    </row>
    <row r="18" spans="1:8" ht="26.25" customHeight="1">
      <c r="A18" s="172"/>
      <c r="B18" s="172"/>
      <c r="C18" s="172"/>
      <c r="D18" s="172"/>
      <c r="E18" s="172"/>
      <c r="F18" s="172"/>
      <c r="G18" s="172"/>
      <c r="H18" s="172"/>
    </row>
    <row r="19" spans="1:8" ht="26.25" customHeight="1">
      <c r="A19" s="162" t="s">
        <v>70</v>
      </c>
      <c r="B19" s="163"/>
      <c r="C19" s="163"/>
      <c r="D19" s="163"/>
      <c r="E19" s="164"/>
      <c r="F19" s="157" t="s">
        <v>102</v>
      </c>
      <c r="G19" s="157" t="s">
        <v>105</v>
      </c>
      <c r="H19" s="157" t="s">
        <v>106</v>
      </c>
    </row>
    <row r="20" spans="1:8" ht="26.25" customHeight="1">
      <c r="A20" s="160" t="s">
        <v>62</v>
      </c>
      <c r="B20" s="160"/>
      <c r="C20" s="160"/>
      <c r="D20" s="160"/>
      <c r="E20" s="160"/>
      <c r="F20" s="83"/>
      <c r="G20" s="83"/>
      <c r="H20" s="83"/>
    </row>
    <row r="21" spans="1:8" ht="26.25" customHeight="1">
      <c r="A21" s="160" t="s">
        <v>63</v>
      </c>
      <c r="B21" s="160"/>
      <c r="C21" s="160"/>
      <c r="D21" s="160"/>
      <c r="E21" s="160"/>
      <c r="F21" s="83"/>
      <c r="G21" s="83"/>
      <c r="H21" s="83"/>
    </row>
    <row r="22" spans="1:8" s="128" customFormat="1" ht="26.25" customHeight="1">
      <c r="A22" s="161" t="s">
        <v>64</v>
      </c>
      <c r="B22" s="161"/>
      <c r="C22" s="161"/>
      <c r="D22" s="161"/>
      <c r="E22" s="161"/>
      <c r="F22" s="126">
        <f>SUM(F20-F21)</f>
        <v>0</v>
      </c>
      <c r="G22" s="126"/>
      <c r="H22" s="126"/>
    </row>
    <row r="23" spans="1:8" s="90" customFormat="1" ht="26.25" customHeight="1">
      <c r="A23" s="85"/>
      <c r="B23" s="86"/>
      <c r="C23" s="87"/>
      <c r="D23" s="88"/>
      <c r="E23" s="86"/>
      <c r="F23" s="89"/>
      <c r="G23" s="89"/>
      <c r="H23" s="89"/>
    </row>
    <row r="24" spans="1:8" ht="26.25" customHeight="1">
      <c r="A24" s="160" t="s">
        <v>65</v>
      </c>
      <c r="B24" s="160"/>
      <c r="C24" s="160"/>
      <c r="D24" s="160"/>
      <c r="E24" s="160"/>
      <c r="F24" s="97">
        <f>SUM(F13,F17,F22)</f>
        <v>326000</v>
      </c>
      <c r="G24" s="97">
        <f>SUM(G13,G17,G22)</f>
        <v>0</v>
      </c>
      <c r="H24" s="97">
        <f>SUM(H13,H17,H22)</f>
        <v>0</v>
      </c>
    </row>
    <row r="26" ht="12.75">
      <c r="G26" t="s">
        <v>92</v>
      </c>
    </row>
    <row r="27" ht="12.75">
      <c r="G27" t="s">
        <v>93</v>
      </c>
    </row>
  </sheetData>
  <sheetProtection/>
  <mergeCells count="20"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5">
      <selection activeCell="C10" sqref="C10"/>
    </sheetView>
  </sheetViews>
  <sheetFormatPr defaultColWidth="9.140625" defaultRowHeight="12.75"/>
  <cols>
    <col min="1" max="1" width="10.140625" style="1" customWidth="1"/>
    <col min="2" max="2" width="40.8515625" style="1" customWidth="1"/>
    <col min="3" max="3" width="15.140625" style="67" customWidth="1"/>
    <col min="4" max="6" width="15.140625" style="1" customWidth="1"/>
    <col min="7" max="7" width="10.8515625" style="1" customWidth="1"/>
    <col min="8" max="13" width="15.140625" style="1" customWidth="1"/>
    <col min="14" max="14" width="16.7109375" style="1" hidden="1" customWidth="1"/>
    <col min="15" max="15" width="16.421875" style="1" hidden="1" customWidth="1"/>
    <col min="16" max="16" width="12.57421875" style="1" hidden="1" customWidth="1"/>
    <col min="17" max="17" width="10.7109375" style="1" bestFit="1" customWidth="1"/>
    <col min="18" max="16384" width="9.140625" style="1" customWidth="1"/>
  </cols>
  <sheetData>
    <row r="1" spans="1:16" ht="30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"/>
      <c r="O1" s="2"/>
      <c r="P1" s="2"/>
    </row>
    <row r="2" spans="1:11" s="6" customFormat="1" ht="20.25" customHeight="1">
      <c r="A2" s="203" t="s">
        <v>11</v>
      </c>
      <c r="B2" s="203"/>
      <c r="C2" s="203"/>
      <c r="D2" s="4" t="s">
        <v>85</v>
      </c>
      <c r="E2" s="5"/>
      <c r="F2" s="3"/>
      <c r="G2" s="3"/>
      <c r="H2" s="3"/>
      <c r="I2" s="3"/>
      <c r="J2" s="3"/>
      <c r="K2" s="3"/>
    </row>
    <row r="3" spans="1:4" s="6" customFormat="1" ht="21" customHeight="1">
      <c r="A3" s="179" t="s">
        <v>12</v>
      </c>
      <c r="B3" s="179"/>
      <c r="C3" s="179"/>
      <c r="D3" s="7" t="s">
        <v>88</v>
      </c>
    </row>
    <row r="4" spans="1:15" s="9" customFormat="1" ht="32.25" customHeight="1">
      <c r="A4" s="188" t="s">
        <v>42</v>
      </c>
      <c r="B4" s="181" t="s">
        <v>13</v>
      </c>
      <c r="C4" s="183" t="s">
        <v>102</v>
      </c>
      <c r="D4" s="176" t="s">
        <v>107</v>
      </c>
      <c r="E4" s="176" t="s">
        <v>5</v>
      </c>
      <c r="F4" s="176" t="s">
        <v>91</v>
      </c>
      <c r="G4" s="176" t="s">
        <v>7</v>
      </c>
      <c r="H4" s="176" t="s">
        <v>10</v>
      </c>
      <c r="I4" s="176" t="s">
        <v>9</v>
      </c>
      <c r="J4" s="176" t="s">
        <v>109</v>
      </c>
      <c r="K4" s="176" t="s">
        <v>84</v>
      </c>
      <c r="L4" s="192" t="s">
        <v>71</v>
      </c>
      <c r="M4" s="192" t="s">
        <v>103</v>
      </c>
      <c r="N4" s="8" t="s">
        <v>14</v>
      </c>
      <c r="O4" s="8" t="s">
        <v>15</v>
      </c>
    </row>
    <row r="5" spans="1:15" s="9" customFormat="1" ht="38.25" customHeight="1">
      <c r="A5" s="200"/>
      <c r="B5" s="201"/>
      <c r="C5" s="184"/>
      <c r="D5" s="177"/>
      <c r="E5" s="177"/>
      <c r="F5" s="177"/>
      <c r="G5" s="177"/>
      <c r="H5" s="177"/>
      <c r="I5" s="177"/>
      <c r="J5" s="177"/>
      <c r="K5" s="177"/>
      <c r="L5" s="193"/>
      <c r="M5" s="193"/>
      <c r="N5" s="10"/>
      <c r="O5" s="10"/>
    </row>
    <row r="6" spans="1:16" s="5" customFormat="1" ht="14.25" customHeight="1">
      <c r="A6" s="11">
        <v>31</v>
      </c>
      <c r="B6" s="12" t="s">
        <v>18</v>
      </c>
      <c r="C6" s="100">
        <v>3200000</v>
      </c>
      <c r="D6" s="100">
        <f>SUM(D7:D9)</f>
        <v>0</v>
      </c>
      <c r="E6" s="100">
        <f aca="true" t="shared" si="0" ref="E6:K6">SUM(E7:E9)</f>
        <v>0</v>
      </c>
      <c r="F6" s="100">
        <f t="shared" si="0"/>
        <v>0</v>
      </c>
      <c r="G6" s="100">
        <f t="shared" si="0"/>
        <v>0</v>
      </c>
      <c r="H6" s="100">
        <f t="shared" si="0"/>
        <v>0</v>
      </c>
      <c r="I6" s="100">
        <f t="shared" si="0"/>
        <v>0</v>
      </c>
      <c r="J6" s="100">
        <v>3200000</v>
      </c>
      <c r="K6" s="100">
        <f t="shared" si="0"/>
        <v>0</v>
      </c>
      <c r="L6" s="100">
        <v>3235000</v>
      </c>
      <c r="M6" s="100">
        <v>3235000</v>
      </c>
      <c r="N6" s="92">
        <f>SUM(N7:N9)</f>
        <v>0</v>
      </c>
      <c r="O6" s="13">
        <f>SUM(O7:O9)</f>
        <v>0</v>
      </c>
      <c r="P6" s="5">
        <f>SUM(D6:J6)</f>
        <v>3200000</v>
      </c>
    </row>
    <row r="7" spans="1:16" ht="14.25" customHeight="1">
      <c r="A7" s="14">
        <v>311</v>
      </c>
      <c r="B7" s="15" t="s">
        <v>19</v>
      </c>
      <c r="C7" s="20">
        <v>2630546</v>
      </c>
      <c r="D7" s="20"/>
      <c r="E7" s="20"/>
      <c r="F7" s="20"/>
      <c r="G7" s="20"/>
      <c r="H7" s="20"/>
      <c r="I7" s="20"/>
      <c r="J7" s="20">
        <v>2718430</v>
      </c>
      <c r="K7" s="20"/>
      <c r="L7" s="20"/>
      <c r="M7" s="21"/>
      <c r="N7" s="1">
        <v>0</v>
      </c>
      <c r="O7" s="1">
        <v>0</v>
      </c>
      <c r="P7" s="5"/>
    </row>
    <row r="8" spans="1:16" ht="14.25" customHeight="1">
      <c r="A8" s="19">
        <v>312</v>
      </c>
      <c r="B8" s="15" t="s">
        <v>20</v>
      </c>
      <c r="C8" s="20">
        <f aca="true" t="shared" si="1" ref="C8:C19">SUM(D8:K8)</f>
        <v>117000</v>
      </c>
      <c r="D8" s="20"/>
      <c r="E8" s="20"/>
      <c r="F8" s="20"/>
      <c r="G8" s="20"/>
      <c r="H8" s="20"/>
      <c r="I8" s="20"/>
      <c r="J8" s="20">
        <v>117000</v>
      </c>
      <c r="K8" s="20"/>
      <c r="L8" s="20"/>
      <c r="M8" s="21"/>
      <c r="N8" s="1">
        <v>0</v>
      </c>
      <c r="O8" s="1">
        <v>0</v>
      </c>
      <c r="P8" s="5"/>
    </row>
    <row r="9" spans="1:16" ht="18.75" customHeight="1">
      <c r="A9" s="19">
        <v>313</v>
      </c>
      <c r="B9" s="15" t="s">
        <v>21</v>
      </c>
      <c r="C9" s="20">
        <v>452454</v>
      </c>
      <c r="D9" s="20"/>
      <c r="E9" s="20"/>
      <c r="F9" s="20"/>
      <c r="G9" s="20"/>
      <c r="H9" s="20"/>
      <c r="I9" s="20"/>
      <c r="J9" s="20">
        <v>467570</v>
      </c>
      <c r="K9" s="20"/>
      <c r="L9" s="20"/>
      <c r="M9" s="21"/>
      <c r="N9" s="1">
        <v>0</v>
      </c>
      <c r="O9" s="1">
        <v>0</v>
      </c>
      <c r="P9" s="5"/>
    </row>
    <row r="10" spans="1:16" s="5" customFormat="1" ht="15.75" customHeight="1">
      <c r="A10" s="22">
        <v>32</v>
      </c>
      <c r="B10" s="23" t="s">
        <v>22</v>
      </c>
      <c r="C10" s="27">
        <v>260000</v>
      </c>
      <c r="D10" s="27">
        <f>SUM(D11:D15)</f>
        <v>231000</v>
      </c>
      <c r="E10" s="27">
        <f aca="true" t="shared" si="2" ref="E10:K10">SUM(E11:E15)</f>
        <v>0</v>
      </c>
      <c r="F10" s="27">
        <f t="shared" si="2"/>
        <v>2000</v>
      </c>
      <c r="G10" s="27">
        <f t="shared" si="2"/>
        <v>20000</v>
      </c>
      <c r="H10" s="27">
        <f t="shared" si="2"/>
        <v>6000</v>
      </c>
      <c r="I10" s="27">
        <f t="shared" si="2"/>
        <v>0</v>
      </c>
      <c r="J10" s="27">
        <f t="shared" si="2"/>
        <v>1000</v>
      </c>
      <c r="K10" s="27">
        <f t="shared" si="2"/>
        <v>0</v>
      </c>
      <c r="L10" s="27">
        <v>236000</v>
      </c>
      <c r="M10" s="48">
        <v>238000</v>
      </c>
      <c r="N10" s="5">
        <v>0</v>
      </c>
      <c r="O10" s="5">
        <v>0</v>
      </c>
      <c r="P10" s="5">
        <f>SUM(D10:J10)</f>
        <v>260000</v>
      </c>
    </row>
    <row r="11" spans="1:16" ht="12.75" customHeight="1">
      <c r="A11" s="19">
        <v>321</v>
      </c>
      <c r="B11" s="15" t="s">
        <v>23</v>
      </c>
      <c r="C11" s="20">
        <f t="shared" si="1"/>
        <v>131000</v>
      </c>
      <c r="D11" s="20">
        <v>131000</v>
      </c>
      <c r="E11" s="94"/>
      <c r="F11" s="20"/>
      <c r="G11" s="101"/>
      <c r="H11" s="20"/>
      <c r="I11" s="20"/>
      <c r="J11" s="20"/>
      <c r="K11" s="20"/>
      <c r="L11" s="20"/>
      <c r="M11" s="21"/>
      <c r="N11" s="1">
        <v>0</v>
      </c>
      <c r="O11" s="1">
        <v>0</v>
      </c>
      <c r="P11" s="5"/>
    </row>
    <row r="12" spans="1:16" ht="14.25" customHeight="1">
      <c r="A12" s="19">
        <v>322</v>
      </c>
      <c r="B12" s="15" t="s">
        <v>26</v>
      </c>
      <c r="C12" s="20">
        <v>28000</v>
      </c>
      <c r="D12" s="20">
        <v>28000</v>
      </c>
      <c r="E12" s="94"/>
      <c r="F12" s="20"/>
      <c r="G12" s="20"/>
      <c r="H12" s="20"/>
      <c r="I12" s="20"/>
      <c r="J12" s="20"/>
      <c r="K12" s="20"/>
      <c r="L12" s="20"/>
      <c r="M12" s="21"/>
      <c r="N12" s="1">
        <v>0</v>
      </c>
      <c r="O12" s="1">
        <v>0</v>
      </c>
      <c r="P12" s="5"/>
    </row>
    <row r="13" spans="1:16" ht="18" customHeight="1">
      <c r="A13" s="19">
        <v>323</v>
      </c>
      <c r="B13" s="15" t="s">
        <v>30</v>
      </c>
      <c r="C13" s="20">
        <f t="shared" si="1"/>
        <v>50000</v>
      </c>
      <c r="D13" s="20">
        <v>50000</v>
      </c>
      <c r="E13" s="94"/>
      <c r="F13" s="20"/>
      <c r="G13" s="20"/>
      <c r="H13" s="20"/>
      <c r="I13" s="20"/>
      <c r="J13" s="20"/>
      <c r="K13" s="20"/>
      <c r="L13" s="20"/>
      <c r="M13" s="21"/>
      <c r="P13" s="5"/>
    </row>
    <row r="14" spans="1:16" ht="26.25" customHeight="1">
      <c r="A14" s="19">
        <v>324</v>
      </c>
      <c r="B14" s="15" t="s">
        <v>75</v>
      </c>
      <c r="C14" s="20">
        <v>27000</v>
      </c>
      <c r="D14" s="20">
        <v>11000</v>
      </c>
      <c r="E14" s="94"/>
      <c r="F14" s="20"/>
      <c r="G14" s="20">
        <v>16000</v>
      </c>
      <c r="H14" s="20"/>
      <c r="I14" s="20"/>
      <c r="J14" s="20"/>
      <c r="K14" s="20"/>
      <c r="L14" s="20"/>
      <c r="M14" s="21"/>
      <c r="P14" s="5"/>
    </row>
    <row r="15" spans="1:16" ht="15">
      <c r="A15" s="19">
        <v>329</v>
      </c>
      <c r="B15" s="15" t="s">
        <v>34</v>
      </c>
      <c r="C15" s="20">
        <v>24000</v>
      </c>
      <c r="D15" s="20">
        <v>11000</v>
      </c>
      <c r="E15" s="94"/>
      <c r="F15" s="20">
        <v>2000</v>
      </c>
      <c r="G15" s="20">
        <v>4000</v>
      </c>
      <c r="H15" s="20">
        <v>6000</v>
      </c>
      <c r="I15" s="20"/>
      <c r="J15" s="20">
        <v>1000</v>
      </c>
      <c r="K15" s="20"/>
      <c r="L15" s="20"/>
      <c r="M15" s="21"/>
      <c r="P15" s="5"/>
    </row>
    <row r="16" spans="1:16" s="5" customFormat="1" ht="15">
      <c r="A16" s="22">
        <v>34</v>
      </c>
      <c r="B16" s="23" t="s">
        <v>35</v>
      </c>
      <c r="C16" s="27">
        <f t="shared" si="1"/>
        <v>3000</v>
      </c>
      <c r="D16" s="27">
        <f>SUM(D17)</f>
        <v>3000</v>
      </c>
      <c r="E16" s="27">
        <f aca="true" t="shared" si="3" ref="E16:K16">SUM(E17)</f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/>
      <c r="M16" s="48"/>
      <c r="P16" s="5">
        <f>SUM(D16:J16)</f>
        <v>3000</v>
      </c>
    </row>
    <row r="17" spans="1:16" ht="15">
      <c r="A17" s="19">
        <v>343</v>
      </c>
      <c r="B17" s="15" t="s">
        <v>36</v>
      </c>
      <c r="C17" s="20">
        <f t="shared" si="1"/>
        <v>3000</v>
      </c>
      <c r="D17" s="20">
        <v>3000</v>
      </c>
      <c r="E17" s="94"/>
      <c r="F17" s="20"/>
      <c r="G17" s="20"/>
      <c r="H17" s="20"/>
      <c r="I17" s="20"/>
      <c r="J17" s="20"/>
      <c r="K17" s="20"/>
      <c r="L17" s="20"/>
      <c r="M17" s="21"/>
      <c r="P17" s="5"/>
    </row>
    <row r="18" spans="1:16" ht="15">
      <c r="A18" s="25">
        <v>41</v>
      </c>
      <c r="B18" s="26" t="s">
        <v>37</v>
      </c>
      <c r="C18" s="27">
        <f t="shared" si="1"/>
        <v>0</v>
      </c>
      <c r="D18" s="27">
        <f>SUM(D19)</f>
        <v>0</v>
      </c>
      <c r="E18" s="27">
        <f aca="true" t="shared" si="4" ref="E18:K18">SUM(E19)</f>
        <v>0</v>
      </c>
      <c r="F18" s="27">
        <f t="shared" si="4"/>
        <v>0</v>
      </c>
      <c r="G18" s="27">
        <f t="shared" si="4"/>
        <v>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/>
      <c r="M18" s="48"/>
      <c r="P18" s="105">
        <f>SUM(D18:J18)</f>
        <v>0</v>
      </c>
    </row>
    <row r="19" spans="1:16" ht="15">
      <c r="A19" s="28">
        <v>412</v>
      </c>
      <c r="B19" s="29" t="s">
        <v>38</v>
      </c>
      <c r="C19" s="20">
        <f t="shared" si="1"/>
        <v>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P19" s="5"/>
    </row>
    <row r="20" spans="1:16" ht="30">
      <c r="A20" s="32">
        <v>42</v>
      </c>
      <c r="B20" s="33" t="s">
        <v>43</v>
      </c>
      <c r="C20" s="27">
        <v>326000</v>
      </c>
      <c r="D20" s="27">
        <f>SUM(D21)</f>
        <v>0</v>
      </c>
      <c r="E20" s="27">
        <f aca="true" t="shared" si="5" ref="E20:J20">SUM(E21)</f>
        <v>0</v>
      </c>
      <c r="F20" s="27">
        <f t="shared" si="5"/>
        <v>0</v>
      </c>
      <c r="G20" s="27">
        <f t="shared" si="5"/>
        <v>0</v>
      </c>
      <c r="H20" s="27">
        <v>15000</v>
      </c>
      <c r="I20" s="27"/>
      <c r="J20" s="27">
        <f t="shared" si="5"/>
        <v>0</v>
      </c>
      <c r="K20" s="27">
        <v>326000</v>
      </c>
      <c r="L20" s="34">
        <v>15000</v>
      </c>
      <c r="M20" s="93">
        <v>15000</v>
      </c>
      <c r="P20" s="105">
        <f>SUM(D20:J20)</f>
        <v>15000</v>
      </c>
    </row>
    <row r="21" spans="1:16" ht="15">
      <c r="A21" s="95">
        <v>422</v>
      </c>
      <c r="B21" s="96" t="s">
        <v>40</v>
      </c>
      <c r="C21" s="104">
        <v>326000</v>
      </c>
      <c r="D21" s="20"/>
      <c r="E21" s="20"/>
      <c r="F21" s="20"/>
      <c r="G21" s="20"/>
      <c r="H21" s="20"/>
      <c r="I21" s="20"/>
      <c r="J21" s="20"/>
      <c r="K21" s="20">
        <v>326000</v>
      </c>
      <c r="L21" s="20">
        <v>15000</v>
      </c>
      <c r="M21" s="21">
        <v>15000</v>
      </c>
      <c r="P21" s="5"/>
    </row>
    <row r="22" spans="1:16" s="39" customFormat="1" ht="15">
      <c r="A22" s="190" t="s">
        <v>16</v>
      </c>
      <c r="B22" s="191"/>
      <c r="C22" s="38">
        <v>3463000</v>
      </c>
      <c r="D22" s="38">
        <f aca="true" t="shared" si="6" ref="D22:K22">SUM(D6,D10,D16,D18,D20)</f>
        <v>234000</v>
      </c>
      <c r="E22" s="38">
        <f t="shared" si="6"/>
        <v>0</v>
      </c>
      <c r="F22" s="38">
        <f t="shared" si="6"/>
        <v>2000</v>
      </c>
      <c r="G22" s="38">
        <f t="shared" si="6"/>
        <v>20000</v>
      </c>
      <c r="H22" s="38">
        <v>6000</v>
      </c>
      <c r="I22" s="38">
        <f t="shared" si="6"/>
        <v>0</v>
      </c>
      <c r="J22" s="38">
        <f t="shared" si="6"/>
        <v>3201000</v>
      </c>
      <c r="K22" s="38">
        <f t="shared" si="6"/>
        <v>326000</v>
      </c>
      <c r="L22" s="38">
        <f>SUM(L6,L10,L16,L18,L20)</f>
        <v>3486000</v>
      </c>
      <c r="M22" s="38">
        <f>SUM(M6,M10,M16,M18,M20)</f>
        <v>3488000</v>
      </c>
      <c r="P22" s="5"/>
    </row>
    <row r="23" spans="1:13" s="44" customFormat="1" ht="26.25" customHeight="1">
      <c r="A23" s="40"/>
      <c r="B23" s="40"/>
      <c r="C23" s="41"/>
      <c r="D23" s="42"/>
      <c r="E23" s="43"/>
      <c r="F23" s="43"/>
      <c r="G23" s="43"/>
      <c r="H23" s="43"/>
      <c r="I23" s="43"/>
      <c r="J23" s="43"/>
      <c r="K23" s="43"/>
      <c r="L23" s="43"/>
      <c r="M23" s="43"/>
    </row>
    <row r="24" spans="1:4" s="6" customFormat="1" ht="21" customHeight="1" hidden="1">
      <c r="A24" s="179" t="s">
        <v>12</v>
      </c>
      <c r="B24" s="179"/>
      <c r="C24" s="179"/>
      <c r="D24" s="7" t="s">
        <v>73</v>
      </c>
    </row>
    <row r="25" spans="1:15" s="9" customFormat="1" ht="32.25" customHeight="1" hidden="1">
      <c r="A25" s="188" t="s">
        <v>42</v>
      </c>
      <c r="B25" s="181" t="s">
        <v>13</v>
      </c>
      <c r="C25" s="183" t="s">
        <v>51</v>
      </c>
      <c r="D25" s="176" t="s">
        <v>4</v>
      </c>
      <c r="E25" s="176" t="s">
        <v>5</v>
      </c>
      <c r="F25" s="176" t="s">
        <v>6</v>
      </c>
      <c r="G25" s="176" t="s">
        <v>7</v>
      </c>
      <c r="H25" s="176" t="s">
        <v>10</v>
      </c>
      <c r="I25" s="176" t="s">
        <v>9</v>
      </c>
      <c r="J25" s="176" t="s">
        <v>8</v>
      </c>
      <c r="K25" s="176">
        <v>922</v>
      </c>
      <c r="L25" s="192" t="s">
        <v>52</v>
      </c>
      <c r="M25" s="192" t="s">
        <v>53</v>
      </c>
      <c r="N25" s="8" t="s">
        <v>14</v>
      </c>
      <c r="O25" s="8" t="s">
        <v>15</v>
      </c>
    </row>
    <row r="26" spans="1:15" s="9" customFormat="1" ht="60.75" customHeight="1" hidden="1">
      <c r="A26" s="200"/>
      <c r="B26" s="201"/>
      <c r="C26" s="184"/>
      <c r="D26" s="177"/>
      <c r="E26" s="177"/>
      <c r="F26" s="177"/>
      <c r="G26" s="177"/>
      <c r="H26" s="177"/>
      <c r="I26" s="177"/>
      <c r="J26" s="177"/>
      <c r="K26" s="177"/>
      <c r="L26" s="193"/>
      <c r="M26" s="193"/>
      <c r="N26" s="10"/>
      <c r="O26" s="10"/>
    </row>
    <row r="27" spans="1:15" ht="14.25" customHeight="1" hidden="1">
      <c r="A27" s="45">
        <v>32</v>
      </c>
      <c r="B27" s="12" t="s">
        <v>22</v>
      </c>
      <c r="C27" s="13">
        <f aca="true" t="shared" si="7" ref="C27:C32">SUM(D27:K27)</f>
        <v>0</v>
      </c>
      <c r="D27" s="46">
        <f>SUM(D28,D31)</f>
        <v>0</v>
      </c>
      <c r="E27" s="46">
        <f aca="true" t="shared" si="8" ref="E27:J27">SUM(E28,E31)</f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t="shared" si="8"/>
        <v>0</v>
      </c>
      <c r="J27" s="46">
        <f t="shared" si="8"/>
        <v>0</v>
      </c>
      <c r="K27" s="46">
        <f>SUM(K28,K31)</f>
        <v>0</v>
      </c>
      <c r="L27" s="46">
        <f>SUM(C27*1.1)</f>
        <v>0</v>
      </c>
      <c r="M27" s="47">
        <f>SUM(L27*1.099)</f>
        <v>0</v>
      </c>
      <c r="N27" s="1">
        <v>0</v>
      </c>
      <c r="O27" s="1">
        <v>0</v>
      </c>
    </row>
    <row r="28" spans="1:15" ht="14.25" customHeight="1" hidden="1">
      <c r="A28" s="22">
        <v>321</v>
      </c>
      <c r="B28" s="23" t="s">
        <v>23</v>
      </c>
      <c r="C28" s="16">
        <f t="shared" si="7"/>
        <v>0</v>
      </c>
      <c r="D28" s="27">
        <f>SUM(D29:D30)</f>
        <v>0</v>
      </c>
      <c r="E28" s="27">
        <f aca="true" t="shared" si="9" ref="E28:M28">SUM(E29:E30)</f>
        <v>0</v>
      </c>
      <c r="F28" s="27">
        <f t="shared" si="9"/>
        <v>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>SUM(K29:K30)</f>
        <v>0</v>
      </c>
      <c r="L28" s="27">
        <f t="shared" si="9"/>
        <v>0</v>
      </c>
      <c r="M28" s="48">
        <f t="shared" si="9"/>
        <v>0</v>
      </c>
      <c r="N28" s="1">
        <v>0</v>
      </c>
      <c r="O28" s="1">
        <v>0</v>
      </c>
    </row>
    <row r="29" spans="1:15" ht="27.75" customHeight="1" hidden="1">
      <c r="A29" s="49">
        <v>3212</v>
      </c>
      <c r="B29" s="50" t="s">
        <v>24</v>
      </c>
      <c r="C29" s="51">
        <f t="shared" si="7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52"/>
      <c r="N29" s="1">
        <v>0</v>
      </c>
      <c r="O29" s="1">
        <v>0</v>
      </c>
    </row>
    <row r="30" spans="1:15" ht="14.25" customHeight="1" hidden="1">
      <c r="A30" s="49">
        <v>3213</v>
      </c>
      <c r="B30" s="50" t="s">
        <v>25</v>
      </c>
      <c r="C30" s="51">
        <f t="shared" si="7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52"/>
      <c r="N30" s="1">
        <v>0</v>
      </c>
      <c r="O30" s="1">
        <v>0</v>
      </c>
    </row>
    <row r="31" spans="1:15" ht="14.25" customHeight="1" hidden="1">
      <c r="A31" s="22">
        <v>322</v>
      </c>
      <c r="B31" s="23" t="s">
        <v>26</v>
      </c>
      <c r="C31" s="16">
        <f t="shared" si="7"/>
        <v>0</v>
      </c>
      <c r="D31" s="27">
        <f>SUM(D32)</f>
        <v>0</v>
      </c>
      <c r="E31" s="27">
        <f aca="true" t="shared" si="10" ref="E31:M31">SUM(E32)</f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27">
        <f t="shared" si="10"/>
        <v>0</v>
      </c>
      <c r="L31" s="27">
        <f t="shared" si="10"/>
        <v>0</v>
      </c>
      <c r="M31" s="48">
        <f t="shared" si="10"/>
        <v>0</v>
      </c>
      <c r="N31" s="1">
        <v>0</v>
      </c>
      <c r="O31" s="1">
        <v>0</v>
      </c>
    </row>
    <row r="32" spans="1:15" ht="14.25" customHeight="1" hidden="1">
      <c r="A32" s="53">
        <v>3225</v>
      </c>
      <c r="B32" s="54" t="s">
        <v>29</v>
      </c>
      <c r="C32" s="55">
        <f t="shared" si="7"/>
        <v>0</v>
      </c>
      <c r="D32" s="56"/>
      <c r="E32" s="57"/>
      <c r="F32" s="56"/>
      <c r="G32" s="57"/>
      <c r="H32" s="57"/>
      <c r="I32" s="57"/>
      <c r="J32" s="57"/>
      <c r="K32" s="57"/>
      <c r="L32" s="56"/>
      <c r="M32" s="58"/>
      <c r="N32" s="1">
        <v>0</v>
      </c>
      <c r="O32" s="1">
        <v>0</v>
      </c>
    </row>
    <row r="33" spans="1:13" s="39" customFormat="1" ht="15" hidden="1">
      <c r="A33" s="190" t="s">
        <v>16</v>
      </c>
      <c r="B33" s="191"/>
      <c r="C33" s="59">
        <f>SUM(C27)</f>
        <v>0</v>
      </c>
      <c r="D33" s="59">
        <f>SUM(D27)</f>
        <v>0</v>
      </c>
      <c r="E33" s="59">
        <f aca="true" t="shared" si="11" ref="E33:M33">SUM(E27)</f>
        <v>0</v>
      </c>
      <c r="F33" s="59">
        <f t="shared" si="11"/>
        <v>0</v>
      </c>
      <c r="G33" s="59">
        <f t="shared" si="11"/>
        <v>0</v>
      </c>
      <c r="H33" s="59">
        <f t="shared" si="11"/>
        <v>0</v>
      </c>
      <c r="I33" s="59">
        <f t="shared" si="11"/>
        <v>0</v>
      </c>
      <c r="J33" s="59">
        <f t="shared" si="11"/>
        <v>0</v>
      </c>
      <c r="K33" s="59">
        <f>SUM(K27)</f>
        <v>0</v>
      </c>
      <c r="L33" s="59">
        <f t="shared" si="11"/>
        <v>0</v>
      </c>
      <c r="M33" s="59">
        <f t="shared" si="11"/>
        <v>0</v>
      </c>
    </row>
    <row r="34" spans="1:13" s="39" customFormat="1" ht="15" hidden="1">
      <c r="A34" s="60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39" customFormat="1" ht="15" hidden="1">
      <c r="A35" s="195" t="s">
        <v>12</v>
      </c>
      <c r="B35" s="195"/>
      <c r="C35" s="195"/>
      <c r="D35" s="7" t="s">
        <v>48</v>
      </c>
      <c r="E35" s="6"/>
      <c r="F35" s="6"/>
      <c r="G35" s="41"/>
      <c r="H35" s="41"/>
      <c r="I35" s="41"/>
      <c r="J35" s="41"/>
      <c r="K35" s="41"/>
      <c r="L35" s="41"/>
      <c r="M35" s="41"/>
    </row>
    <row r="36" spans="1:15" s="9" customFormat="1" ht="32.25" customHeight="1" hidden="1">
      <c r="A36" s="188" t="s">
        <v>42</v>
      </c>
      <c r="B36" s="181" t="s">
        <v>13</v>
      </c>
      <c r="C36" s="183" t="s">
        <v>51</v>
      </c>
      <c r="D36" s="176" t="s">
        <v>4</v>
      </c>
      <c r="E36" s="176" t="s">
        <v>5</v>
      </c>
      <c r="F36" s="176" t="s">
        <v>6</v>
      </c>
      <c r="G36" s="176" t="s">
        <v>7</v>
      </c>
      <c r="H36" s="176" t="s">
        <v>10</v>
      </c>
      <c r="I36" s="176" t="s">
        <v>9</v>
      </c>
      <c r="J36" s="176" t="s">
        <v>8</v>
      </c>
      <c r="K36" s="176">
        <v>922</v>
      </c>
      <c r="L36" s="192" t="s">
        <v>52</v>
      </c>
      <c r="M36" s="192" t="s">
        <v>53</v>
      </c>
      <c r="N36" s="8" t="s">
        <v>14</v>
      </c>
      <c r="O36" s="8" t="s">
        <v>15</v>
      </c>
    </row>
    <row r="37" spans="1:15" s="9" customFormat="1" ht="65.25" customHeight="1" hidden="1">
      <c r="A37" s="200"/>
      <c r="B37" s="201"/>
      <c r="C37" s="184"/>
      <c r="D37" s="177"/>
      <c r="E37" s="177"/>
      <c r="F37" s="177"/>
      <c r="G37" s="177"/>
      <c r="H37" s="177"/>
      <c r="I37" s="177"/>
      <c r="J37" s="177"/>
      <c r="K37" s="177"/>
      <c r="L37" s="193"/>
      <c r="M37" s="193"/>
      <c r="N37" s="10"/>
      <c r="O37" s="10"/>
    </row>
    <row r="38" spans="1:15" ht="14.25" customHeight="1" hidden="1">
      <c r="A38" s="45">
        <v>32</v>
      </c>
      <c r="B38" s="12" t="s">
        <v>22</v>
      </c>
      <c r="C38" s="13">
        <f aca="true" t="shared" si="12" ref="C38:C43">SUM(D38:K38)</f>
        <v>0</v>
      </c>
      <c r="D38" s="46">
        <f aca="true" t="shared" si="13" ref="D38:I38">SUM(D39,D42)</f>
        <v>0</v>
      </c>
      <c r="E38" s="46">
        <f t="shared" si="13"/>
        <v>0</v>
      </c>
      <c r="F38" s="46">
        <f t="shared" si="13"/>
        <v>0</v>
      </c>
      <c r="G38" s="46">
        <f t="shared" si="13"/>
        <v>0</v>
      </c>
      <c r="H38" s="46">
        <f t="shared" si="13"/>
        <v>0</v>
      </c>
      <c r="I38" s="46">
        <f t="shared" si="13"/>
        <v>0</v>
      </c>
      <c r="J38" s="46">
        <f>SUM(J39,J42)</f>
        <v>0</v>
      </c>
      <c r="K38" s="46">
        <f>SUM(K39,K42)</f>
        <v>0</v>
      </c>
      <c r="L38" s="46">
        <f>SUM(C38*1.1)</f>
        <v>0</v>
      </c>
      <c r="M38" s="47">
        <f>SUM(L38*1.099)</f>
        <v>0</v>
      </c>
      <c r="N38" s="1">
        <v>0</v>
      </c>
      <c r="O38" s="1">
        <v>0</v>
      </c>
    </row>
    <row r="39" spans="1:15" ht="14.25" customHeight="1" hidden="1">
      <c r="A39" s="22">
        <v>321</v>
      </c>
      <c r="B39" s="23" t="s">
        <v>23</v>
      </c>
      <c r="C39" s="16">
        <f t="shared" si="12"/>
        <v>0</v>
      </c>
      <c r="D39" s="27">
        <f aca="true" t="shared" si="14" ref="D39:M39">SUM(D40:D41)</f>
        <v>0</v>
      </c>
      <c r="E39" s="27">
        <f t="shared" si="14"/>
        <v>0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>SUM(J40:J41)</f>
        <v>0</v>
      </c>
      <c r="K39" s="27">
        <f>SUM(K40:K41)</f>
        <v>0</v>
      </c>
      <c r="L39" s="27">
        <f t="shared" si="14"/>
        <v>0</v>
      </c>
      <c r="M39" s="48">
        <f t="shared" si="14"/>
        <v>0</v>
      </c>
      <c r="N39" s="1">
        <v>0</v>
      </c>
      <c r="O39" s="1">
        <v>0</v>
      </c>
    </row>
    <row r="40" spans="1:15" ht="27.75" customHeight="1" hidden="1">
      <c r="A40" s="49">
        <v>3212</v>
      </c>
      <c r="B40" s="50" t="s">
        <v>24</v>
      </c>
      <c r="C40" s="51">
        <f t="shared" si="12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52"/>
      <c r="N40" s="1">
        <v>0</v>
      </c>
      <c r="O40" s="1">
        <v>0</v>
      </c>
    </row>
    <row r="41" spans="1:15" ht="14.25" customHeight="1" hidden="1">
      <c r="A41" s="49">
        <v>3213</v>
      </c>
      <c r="B41" s="50" t="s">
        <v>25</v>
      </c>
      <c r="C41" s="51">
        <f t="shared" si="12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52"/>
      <c r="N41" s="1">
        <v>0</v>
      </c>
      <c r="O41" s="1">
        <v>0</v>
      </c>
    </row>
    <row r="42" spans="1:15" ht="14.25" customHeight="1" hidden="1">
      <c r="A42" s="22">
        <v>322</v>
      </c>
      <c r="B42" s="23" t="s">
        <v>26</v>
      </c>
      <c r="C42" s="16">
        <f t="shared" si="12"/>
        <v>0</v>
      </c>
      <c r="D42" s="27">
        <f aca="true" t="shared" si="15" ref="D42:M42">SUM(D43)</f>
        <v>0</v>
      </c>
      <c r="E42" s="27">
        <f t="shared" si="15"/>
        <v>0</v>
      </c>
      <c r="F42" s="27">
        <f t="shared" si="15"/>
        <v>0</v>
      </c>
      <c r="G42" s="27">
        <f t="shared" si="15"/>
        <v>0</v>
      </c>
      <c r="H42" s="27">
        <f t="shared" si="15"/>
        <v>0</v>
      </c>
      <c r="I42" s="27">
        <f t="shared" si="15"/>
        <v>0</v>
      </c>
      <c r="J42" s="27">
        <f>SUM(J43)</f>
        <v>0</v>
      </c>
      <c r="K42" s="27">
        <f>SUM(K43)</f>
        <v>0</v>
      </c>
      <c r="L42" s="27">
        <f t="shared" si="15"/>
        <v>0</v>
      </c>
      <c r="M42" s="48">
        <f t="shared" si="15"/>
        <v>0</v>
      </c>
      <c r="N42" s="1">
        <v>0</v>
      </c>
      <c r="O42" s="1">
        <v>0</v>
      </c>
    </row>
    <row r="43" spans="1:15" ht="14.25" customHeight="1" hidden="1">
      <c r="A43" s="53">
        <v>3225</v>
      </c>
      <c r="B43" s="54" t="s">
        <v>29</v>
      </c>
      <c r="C43" s="55">
        <f t="shared" si="12"/>
        <v>0</v>
      </c>
      <c r="D43" s="56"/>
      <c r="E43" s="57"/>
      <c r="F43" s="56"/>
      <c r="G43" s="57"/>
      <c r="H43" s="57"/>
      <c r="I43" s="57"/>
      <c r="J43" s="57"/>
      <c r="K43" s="57"/>
      <c r="L43" s="56"/>
      <c r="M43" s="58"/>
      <c r="N43" s="1">
        <v>0</v>
      </c>
      <c r="O43" s="1">
        <v>0</v>
      </c>
    </row>
    <row r="44" spans="1:13" s="39" customFormat="1" ht="15" hidden="1">
      <c r="A44" s="194" t="s">
        <v>16</v>
      </c>
      <c r="B44" s="194"/>
      <c r="C44" s="59">
        <f>SUM(C38)</f>
        <v>0</v>
      </c>
      <c r="D44" s="59">
        <f>SUM(D38)</f>
        <v>0</v>
      </c>
      <c r="E44" s="59">
        <f aca="true" t="shared" si="16" ref="E44:M44">SUM(E38)</f>
        <v>0</v>
      </c>
      <c r="F44" s="59">
        <f t="shared" si="16"/>
        <v>0</v>
      </c>
      <c r="G44" s="59">
        <f t="shared" si="16"/>
        <v>0</v>
      </c>
      <c r="H44" s="59">
        <f t="shared" si="16"/>
        <v>0</v>
      </c>
      <c r="I44" s="59">
        <f t="shared" si="16"/>
        <v>0</v>
      </c>
      <c r="J44" s="59">
        <f>SUM(J38)</f>
        <v>0</v>
      </c>
      <c r="K44" s="59">
        <f>SUM(K38)</f>
        <v>0</v>
      </c>
      <c r="L44" s="59">
        <f t="shared" si="16"/>
        <v>0</v>
      </c>
      <c r="M44" s="59">
        <f t="shared" si="16"/>
        <v>0</v>
      </c>
    </row>
    <row r="45" spans="1:13" s="39" customFormat="1" ht="15" hidden="1">
      <c r="A45" s="40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4" s="6" customFormat="1" ht="21" customHeight="1" hidden="1">
      <c r="A46" s="179" t="s">
        <v>12</v>
      </c>
      <c r="B46" s="179"/>
      <c r="C46" s="179"/>
      <c r="D46" s="7" t="s">
        <v>47</v>
      </c>
    </row>
    <row r="47" spans="1:15" s="9" customFormat="1" ht="32.25" customHeight="1" hidden="1">
      <c r="A47" s="188" t="s">
        <v>42</v>
      </c>
      <c r="B47" s="181" t="s">
        <v>13</v>
      </c>
      <c r="C47" s="183" t="s">
        <v>51</v>
      </c>
      <c r="D47" s="176" t="s">
        <v>4</v>
      </c>
      <c r="E47" s="176" t="s">
        <v>5</v>
      </c>
      <c r="F47" s="176" t="s">
        <v>6</v>
      </c>
      <c r="G47" s="176" t="s">
        <v>7</v>
      </c>
      <c r="H47" s="176" t="s">
        <v>10</v>
      </c>
      <c r="I47" s="176" t="s">
        <v>9</v>
      </c>
      <c r="J47" s="176" t="s">
        <v>8</v>
      </c>
      <c r="K47" s="176">
        <v>922</v>
      </c>
      <c r="L47" s="192" t="s">
        <v>52</v>
      </c>
      <c r="M47" s="192" t="s">
        <v>53</v>
      </c>
      <c r="N47" s="8" t="s">
        <v>14</v>
      </c>
      <c r="O47" s="8" t="s">
        <v>15</v>
      </c>
    </row>
    <row r="48" spans="1:15" s="9" customFormat="1" ht="60" customHeight="1" hidden="1">
      <c r="A48" s="200"/>
      <c r="B48" s="201"/>
      <c r="C48" s="184"/>
      <c r="D48" s="177"/>
      <c r="E48" s="177"/>
      <c r="F48" s="177"/>
      <c r="G48" s="177"/>
      <c r="H48" s="177"/>
      <c r="I48" s="177"/>
      <c r="J48" s="177"/>
      <c r="K48" s="177"/>
      <c r="L48" s="193"/>
      <c r="M48" s="193"/>
      <c r="N48" s="10"/>
      <c r="O48" s="10"/>
    </row>
    <row r="49" spans="1:15" ht="14.25" customHeight="1" hidden="1">
      <c r="A49" s="45">
        <v>32</v>
      </c>
      <c r="B49" s="12" t="s">
        <v>22</v>
      </c>
      <c r="C49" s="13">
        <f aca="true" t="shared" si="17" ref="C49:C59">SUM(D49:K49)</f>
        <v>0</v>
      </c>
      <c r="D49" s="46">
        <f>SUM(D50,D52,D56)</f>
        <v>0</v>
      </c>
      <c r="E49" s="46">
        <f aca="true" t="shared" si="18" ref="E49:J49">SUM(E50,E52,E56)</f>
        <v>0</v>
      </c>
      <c r="F49" s="46">
        <f t="shared" si="18"/>
        <v>0</v>
      </c>
      <c r="G49" s="46">
        <f t="shared" si="18"/>
        <v>0</v>
      </c>
      <c r="H49" s="46">
        <f t="shared" si="18"/>
        <v>0</v>
      </c>
      <c r="I49" s="46">
        <f t="shared" si="18"/>
        <v>0</v>
      </c>
      <c r="J49" s="46">
        <f t="shared" si="18"/>
        <v>0</v>
      </c>
      <c r="K49" s="46">
        <f>SUM(K50,K52,K56)</f>
        <v>0</v>
      </c>
      <c r="L49" s="46">
        <f>SUM(C49*1.1)</f>
        <v>0</v>
      </c>
      <c r="M49" s="47">
        <f>SUM(L49*1.099)</f>
        <v>0</v>
      </c>
      <c r="N49" s="1">
        <v>0</v>
      </c>
      <c r="O49" s="1">
        <v>0</v>
      </c>
    </row>
    <row r="50" spans="1:15" ht="14.25" customHeight="1" hidden="1">
      <c r="A50" s="22">
        <v>321</v>
      </c>
      <c r="B50" s="23" t="s">
        <v>23</v>
      </c>
      <c r="C50" s="16">
        <f t="shared" si="17"/>
        <v>0</v>
      </c>
      <c r="D50" s="27">
        <f>SUM(D51)</f>
        <v>0</v>
      </c>
      <c r="E50" s="27">
        <f aca="true" t="shared" si="19" ref="E50:M50">SUM(E51)</f>
        <v>0</v>
      </c>
      <c r="F50" s="27">
        <f t="shared" si="19"/>
        <v>0</v>
      </c>
      <c r="G50" s="27">
        <f t="shared" si="19"/>
        <v>0</v>
      </c>
      <c r="H50" s="27">
        <f t="shared" si="19"/>
        <v>0</v>
      </c>
      <c r="I50" s="27">
        <f t="shared" si="19"/>
        <v>0</v>
      </c>
      <c r="J50" s="27">
        <f t="shared" si="19"/>
        <v>0</v>
      </c>
      <c r="K50" s="27">
        <f t="shared" si="19"/>
        <v>0</v>
      </c>
      <c r="L50" s="27">
        <f t="shared" si="19"/>
        <v>0</v>
      </c>
      <c r="M50" s="48">
        <f t="shared" si="19"/>
        <v>0</v>
      </c>
      <c r="N50" s="1">
        <v>0</v>
      </c>
      <c r="O50" s="1">
        <v>0</v>
      </c>
    </row>
    <row r="51" spans="1:15" ht="14.25" customHeight="1" hidden="1">
      <c r="A51" s="49">
        <v>3213</v>
      </c>
      <c r="B51" s="50" t="s">
        <v>25</v>
      </c>
      <c r="C51" s="51">
        <f t="shared" si="17"/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52"/>
      <c r="N51" s="1">
        <v>0</v>
      </c>
      <c r="O51" s="1">
        <v>0</v>
      </c>
    </row>
    <row r="52" spans="1:15" ht="14.25" customHeight="1" hidden="1">
      <c r="A52" s="22">
        <v>322</v>
      </c>
      <c r="B52" s="23" t="s">
        <v>26</v>
      </c>
      <c r="C52" s="16">
        <f t="shared" si="17"/>
        <v>0</v>
      </c>
      <c r="D52" s="27">
        <f>SUM(D53:D55)</f>
        <v>0</v>
      </c>
      <c r="E52" s="27">
        <f aca="true" t="shared" si="20" ref="E52:M52">SUM(E53:E55)</f>
        <v>0</v>
      </c>
      <c r="F52" s="27">
        <f t="shared" si="20"/>
        <v>0</v>
      </c>
      <c r="G52" s="27">
        <f t="shared" si="20"/>
        <v>0</v>
      </c>
      <c r="H52" s="27">
        <f t="shared" si="20"/>
        <v>0</v>
      </c>
      <c r="I52" s="27">
        <f t="shared" si="20"/>
        <v>0</v>
      </c>
      <c r="J52" s="27">
        <f t="shared" si="20"/>
        <v>0</v>
      </c>
      <c r="K52" s="27">
        <f>SUM(K53:K55)</f>
        <v>0</v>
      </c>
      <c r="L52" s="27">
        <f t="shared" si="20"/>
        <v>0</v>
      </c>
      <c r="M52" s="48">
        <f t="shared" si="20"/>
        <v>0</v>
      </c>
      <c r="N52" s="1">
        <v>0</v>
      </c>
      <c r="O52" s="1">
        <v>0</v>
      </c>
    </row>
    <row r="53" spans="1:15" ht="19.5" customHeight="1" hidden="1">
      <c r="A53" s="49">
        <v>3221</v>
      </c>
      <c r="B53" s="50" t="s">
        <v>27</v>
      </c>
      <c r="C53" s="51">
        <f t="shared" si="17"/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52"/>
      <c r="N53" s="1">
        <v>0</v>
      </c>
      <c r="O53" s="1">
        <v>0</v>
      </c>
    </row>
    <row r="54" spans="1:15" ht="14.25" customHeight="1" hidden="1">
      <c r="A54" s="49">
        <v>3222</v>
      </c>
      <c r="B54" s="50" t="s">
        <v>28</v>
      </c>
      <c r="C54" s="51">
        <f t="shared" si="17"/>
        <v>0</v>
      </c>
      <c r="D54" s="61"/>
      <c r="E54" s="61"/>
      <c r="F54" s="61"/>
      <c r="G54" s="61"/>
      <c r="H54" s="61"/>
      <c r="I54" s="61"/>
      <c r="J54" s="61"/>
      <c r="K54" s="61"/>
      <c r="L54" s="24"/>
      <c r="M54" s="52"/>
      <c r="N54" s="1">
        <v>0</v>
      </c>
      <c r="O54" s="1">
        <v>0</v>
      </c>
    </row>
    <row r="55" spans="1:15" ht="14.25" customHeight="1" hidden="1">
      <c r="A55" s="49">
        <v>3225</v>
      </c>
      <c r="B55" s="50" t="s">
        <v>29</v>
      </c>
      <c r="C55" s="51">
        <f t="shared" si="17"/>
        <v>0</v>
      </c>
      <c r="D55" s="24"/>
      <c r="E55" s="61"/>
      <c r="F55" s="24"/>
      <c r="G55" s="61"/>
      <c r="H55" s="61"/>
      <c r="I55" s="61"/>
      <c r="J55" s="61"/>
      <c r="K55" s="61"/>
      <c r="L55" s="24"/>
      <c r="M55" s="52"/>
      <c r="N55" s="1">
        <v>0</v>
      </c>
      <c r="O55" s="1">
        <v>0</v>
      </c>
    </row>
    <row r="56" spans="1:13" ht="18" customHeight="1" hidden="1">
      <c r="A56" s="22">
        <v>323</v>
      </c>
      <c r="B56" s="23" t="s">
        <v>30</v>
      </c>
      <c r="C56" s="16">
        <f t="shared" si="17"/>
        <v>0</v>
      </c>
      <c r="D56" s="27">
        <f>SUM(D57:D59)</f>
        <v>0</v>
      </c>
      <c r="E56" s="27">
        <f aca="true" t="shared" si="21" ref="E56:M56">SUM(E57:E59)</f>
        <v>0</v>
      </c>
      <c r="F56" s="27">
        <f t="shared" si="21"/>
        <v>0</v>
      </c>
      <c r="G56" s="27">
        <f t="shared" si="21"/>
        <v>0</v>
      </c>
      <c r="H56" s="27">
        <f t="shared" si="21"/>
        <v>0</v>
      </c>
      <c r="I56" s="27">
        <f t="shared" si="21"/>
        <v>0</v>
      </c>
      <c r="J56" s="27">
        <f t="shared" si="21"/>
        <v>0</v>
      </c>
      <c r="K56" s="27">
        <f>SUM(K57:K59)</f>
        <v>0</v>
      </c>
      <c r="L56" s="27">
        <f t="shared" si="21"/>
        <v>0</v>
      </c>
      <c r="M56" s="48">
        <f t="shared" si="21"/>
        <v>0</v>
      </c>
    </row>
    <row r="57" spans="1:13" ht="15" hidden="1">
      <c r="A57" s="49">
        <v>3236</v>
      </c>
      <c r="B57" s="50" t="s">
        <v>44</v>
      </c>
      <c r="C57" s="51">
        <f t="shared" si="17"/>
        <v>0</v>
      </c>
      <c r="D57" s="61"/>
      <c r="E57" s="61"/>
      <c r="F57" s="61"/>
      <c r="G57" s="61"/>
      <c r="H57" s="61"/>
      <c r="I57" s="61"/>
      <c r="J57" s="61"/>
      <c r="K57" s="61"/>
      <c r="L57" s="24"/>
      <c r="M57" s="52"/>
    </row>
    <row r="58" spans="1:13" ht="15" hidden="1">
      <c r="A58" s="49">
        <v>3237</v>
      </c>
      <c r="B58" s="50" t="s">
        <v>32</v>
      </c>
      <c r="C58" s="51">
        <f t="shared" si="17"/>
        <v>0</v>
      </c>
      <c r="D58" s="61"/>
      <c r="E58" s="61"/>
      <c r="F58" s="61"/>
      <c r="G58" s="61"/>
      <c r="H58" s="61"/>
      <c r="I58" s="61"/>
      <c r="J58" s="61"/>
      <c r="K58" s="61"/>
      <c r="L58" s="24"/>
      <c r="M58" s="52"/>
    </row>
    <row r="59" spans="1:13" ht="15" hidden="1">
      <c r="A59" s="53">
        <v>3239</v>
      </c>
      <c r="B59" s="54" t="s">
        <v>33</v>
      </c>
      <c r="C59" s="55">
        <f t="shared" si="17"/>
        <v>0</v>
      </c>
      <c r="D59" s="56"/>
      <c r="E59" s="57"/>
      <c r="F59" s="56"/>
      <c r="G59" s="57"/>
      <c r="H59" s="57"/>
      <c r="I59" s="57"/>
      <c r="J59" s="57"/>
      <c r="K59" s="57"/>
      <c r="L59" s="56"/>
      <c r="M59" s="58"/>
    </row>
    <row r="60" spans="1:13" s="39" customFormat="1" ht="15" hidden="1">
      <c r="A60" s="194" t="s">
        <v>16</v>
      </c>
      <c r="B60" s="194"/>
      <c r="C60" s="59">
        <f>SUM(C49)</f>
        <v>0</v>
      </c>
      <c r="D60" s="38">
        <f>SUM(D49)</f>
        <v>0</v>
      </c>
      <c r="E60" s="38">
        <f aca="true" t="shared" si="22" ref="E60:M60">SUM(E49)</f>
        <v>0</v>
      </c>
      <c r="F60" s="38">
        <f t="shared" si="22"/>
        <v>0</v>
      </c>
      <c r="G60" s="38">
        <f t="shared" si="22"/>
        <v>0</v>
      </c>
      <c r="H60" s="38">
        <f t="shared" si="22"/>
        <v>0</v>
      </c>
      <c r="I60" s="38">
        <f t="shared" si="22"/>
        <v>0</v>
      </c>
      <c r="J60" s="38">
        <f t="shared" si="22"/>
        <v>0</v>
      </c>
      <c r="K60" s="38">
        <f>SUM(K49)</f>
        <v>0</v>
      </c>
      <c r="L60" s="38">
        <f t="shared" si="22"/>
        <v>0</v>
      </c>
      <c r="M60" s="38">
        <f t="shared" si="22"/>
        <v>0</v>
      </c>
    </row>
    <row r="61" spans="1:13" s="39" customFormat="1" ht="15" hidden="1">
      <c r="A61" s="40"/>
      <c r="B61" s="40"/>
      <c r="C61" s="41"/>
      <c r="D61" s="42"/>
      <c r="E61" s="43"/>
      <c r="F61" s="43"/>
      <c r="G61" s="43"/>
      <c r="H61" s="43"/>
      <c r="I61" s="43"/>
      <c r="J61" s="43"/>
      <c r="K61" s="43"/>
      <c r="L61" s="43"/>
      <c r="M61" s="43"/>
    </row>
    <row r="62" spans="1:4" s="6" customFormat="1" ht="21" customHeight="1" hidden="1">
      <c r="A62" s="179" t="s">
        <v>12</v>
      </c>
      <c r="B62" s="179"/>
      <c r="C62" s="179"/>
      <c r="D62" s="7" t="s">
        <v>46</v>
      </c>
    </row>
    <row r="63" spans="1:13" ht="32.25" customHeight="1" hidden="1">
      <c r="A63" s="188" t="s">
        <v>42</v>
      </c>
      <c r="B63" s="181" t="s">
        <v>13</v>
      </c>
      <c r="C63" s="183" t="s">
        <v>51</v>
      </c>
      <c r="D63" s="176" t="s">
        <v>4</v>
      </c>
      <c r="E63" s="176" t="s">
        <v>5</v>
      </c>
      <c r="F63" s="176" t="s">
        <v>6</v>
      </c>
      <c r="G63" s="176" t="s">
        <v>7</v>
      </c>
      <c r="H63" s="176" t="s">
        <v>10</v>
      </c>
      <c r="I63" s="176" t="s">
        <v>9</v>
      </c>
      <c r="J63" s="176" t="s">
        <v>8</v>
      </c>
      <c r="K63" s="176">
        <v>922</v>
      </c>
      <c r="L63" s="192" t="s">
        <v>52</v>
      </c>
      <c r="M63" s="192" t="s">
        <v>53</v>
      </c>
    </row>
    <row r="64" spans="1:13" ht="54.75" customHeight="1" hidden="1">
      <c r="A64" s="189"/>
      <c r="B64" s="182"/>
      <c r="C64" s="198"/>
      <c r="D64" s="178"/>
      <c r="E64" s="178"/>
      <c r="F64" s="178"/>
      <c r="G64" s="177"/>
      <c r="H64" s="178"/>
      <c r="I64" s="178"/>
      <c r="J64" s="178"/>
      <c r="K64" s="177"/>
      <c r="L64" s="199"/>
      <c r="M64" s="199"/>
    </row>
    <row r="65" spans="1:15" ht="15.75" customHeight="1" hidden="1">
      <c r="A65" s="45">
        <v>32</v>
      </c>
      <c r="B65" s="12" t="s">
        <v>22</v>
      </c>
      <c r="C65" s="13">
        <f aca="true" t="shared" si="23" ref="C65:C72">SUM(D65:K65)</f>
        <v>0</v>
      </c>
      <c r="D65" s="46">
        <f>SUM(D66,D69)</f>
        <v>0</v>
      </c>
      <c r="E65" s="46">
        <f aca="true" t="shared" si="24" ref="E65:J65">SUM(E66,E69)</f>
        <v>0</v>
      </c>
      <c r="F65" s="46">
        <f t="shared" si="24"/>
        <v>0</v>
      </c>
      <c r="G65" s="46">
        <f t="shared" si="24"/>
        <v>0</v>
      </c>
      <c r="H65" s="46">
        <f t="shared" si="24"/>
        <v>0</v>
      </c>
      <c r="I65" s="46">
        <f t="shared" si="24"/>
        <v>0</v>
      </c>
      <c r="J65" s="46">
        <f t="shared" si="24"/>
        <v>0</v>
      </c>
      <c r="K65" s="46">
        <f>SUM(K66,K69)</f>
        <v>0</v>
      </c>
      <c r="L65" s="46">
        <f>SUM(C65*1.1)</f>
        <v>0</v>
      </c>
      <c r="M65" s="47">
        <f>SUM(L65*1.099)</f>
        <v>0</v>
      </c>
      <c r="N65" s="1">
        <v>0</v>
      </c>
      <c r="O65" s="1">
        <v>0</v>
      </c>
    </row>
    <row r="66" spans="1:15" ht="14.25" customHeight="1" hidden="1">
      <c r="A66" s="22">
        <v>322</v>
      </c>
      <c r="B66" s="23" t="s">
        <v>26</v>
      </c>
      <c r="C66" s="16">
        <f t="shared" si="23"/>
        <v>0</v>
      </c>
      <c r="D66" s="27">
        <f>SUM(D67:D68)</f>
        <v>0</v>
      </c>
      <c r="E66" s="27">
        <f aca="true" t="shared" si="25" ref="E66:M66">SUM(E67:E68)</f>
        <v>0</v>
      </c>
      <c r="F66" s="27">
        <f t="shared" si="25"/>
        <v>0</v>
      </c>
      <c r="G66" s="27">
        <f t="shared" si="25"/>
        <v>0</v>
      </c>
      <c r="H66" s="27">
        <f t="shared" si="25"/>
        <v>0</v>
      </c>
      <c r="I66" s="27">
        <f t="shared" si="25"/>
        <v>0</v>
      </c>
      <c r="J66" s="27">
        <f t="shared" si="25"/>
        <v>0</v>
      </c>
      <c r="K66" s="27">
        <f>SUM(K67:K68)</f>
        <v>0</v>
      </c>
      <c r="L66" s="27">
        <f t="shared" si="25"/>
        <v>0</v>
      </c>
      <c r="M66" s="48">
        <f t="shared" si="25"/>
        <v>0</v>
      </c>
      <c r="N66" s="1">
        <v>0</v>
      </c>
      <c r="O66" s="1">
        <v>0</v>
      </c>
    </row>
    <row r="67" spans="1:15" ht="19.5" customHeight="1" hidden="1">
      <c r="A67" s="49">
        <v>3221</v>
      </c>
      <c r="B67" s="50" t="s">
        <v>27</v>
      </c>
      <c r="C67" s="51">
        <f t="shared" si="23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52"/>
      <c r="N67" s="1">
        <v>0</v>
      </c>
      <c r="O67" s="1">
        <v>0</v>
      </c>
    </row>
    <row r="68" spans="1:15" ht="14.25" customHeight="1" hidden="1">
      <c r="A68" s="49">
        <v>3225</v>
      </c>
      <c r="B68" s="50" t="s">
        <v>29</v>
      </c>
      <c r="C68" s="51">
        <f t="shared" si="23"/>
        <v>0</v>
      </c>
      <c r="D68" s="24"/>
      <c r="E68" s="61"/>
      <c r="F68" s="24"/>
      <c r="G68" s="61"/>
      <c r="H68" s="61"/>
      <c r="I68" s="61"/>
      <c r="J68" s="61"/>
      <c r="K68" s="61"/>
      <c r="L68" s="24"/>
      <c r="M68" s="52"/>
      <c r="N68" s="1">
        <v>0</v>
      </c>
      <c r="O68" s="1">
        <v>0</v>
      </c>
    </row>
    <row r="69" spans="1:13" ht="18" customHeight="1" hidden="1">
      <c r="A69" s="22">
        <v>323</v>
      </c>
      <c r="B69" s="23" t="s">
        <v>30</v>
      </c>
      <c r="C69" s="16">
        <f t="shared" si="23"/>
        <v>0</v>
      </c>
      <c r="D69" s="27">
        <f>SUM(D70:D72)</f>
        <v>0</v>
      </c>
      <c r="E69" s="27">
        <f aca="true" t="shared" si="26" ref="E69:M69">SUM(E70:E72)</f>
        <v>0</v>
      </c>
      <c r="F69" s="27">
        <f t="shared" si="26"/>
        <v>0</v>
      </c>
      <c r="G69" s="27">
        <f t="shared" si="26"/>
        <v>0</v>
      </c>
      <c r="H69" s="27">
        <f t="shared" si="26"/>
        <v>0</v>
      </c>
      <c r="I69" s="27">
        <f t="shared" si="26"/>
        <v>0</v>
      </c>
      <c r="J69" s="27">
        <f t="shared" si="26"/>
        <v>0</v>
      </c>
      <c r="K69" s="27">
        <f>SUM(K70:K72)</f>
        <v>0</v>
      </c>
      <c r="L69" s="27">
        <f t="shared" si="26"/>
        <v>0</v>
      </c>
      <c r="M69" s="48">
        <f t="shared" si="26"/>
        <v>0</v>
      </c>
    </row>
    <row r="70" spans="1:13" ht="15" hidden="1">
      <c r="A70" s="49">
        <v>3235</v>
      </c>
      <c r="B70" s="50" t="s">
        <v>31</v>
      </c>
      <c r="C70" s="51">
        <f t="shared" si="23"/>
        <v>0</v>
      </c>
      <c r="D70" s="61"/>
      <c r="E70" s="61"/>
      <c r="F70" s="61"/>
      <c r="G70" s="61"/>
      <c r="H70" s="61"/>
      <c r="I70" s="61"/>
      <c r="J70" s="61"/>
      <c r="K70" s="61"/>
      <c r="L70" s="24"/>
      <c r="M70" s="52"/>
    </row>
    <row r="71" spans="1:13" ht="15" hidden="1">
      <c r="A71" s="49">
        <v>3237</v>
      </c>
      <c r="B71" s="50" t="s">
        <v>32</v>
      </c>
      <c r="C71" s="51">
        <f t="shared" si="23"/>
        <v>0</v>
      </c>
      <c r="D71" s="61"/>
      <c r="E71" s="61"/>
      <c r="F71" s="61"/>
      <c r="G71" s="61"/>
      <c r="H71" s="61"/>
      <c r="I71" s="61"/>
      <c r="J71" s="61"/>
      <c r="K71" s="61"/>
      <c r="L71" s="24"/>
      <c r="M71" s="52"/>
    </row>
    <row r="72" spans="1:13" ht="15" hidden="1">
      <c r="A72" s="53">
        <v>3239</v>
      </c>
      <c r="B72" s="54" t="s">
        <v>33</v>
      </c>
      <c r="C72" s="55">
        <f t="shared" si="23"/>
        <v>0</v>
      </c>
      <c r="D72" s="56"/>
      <c r="E72" s="57"/>
      <c r="F72" s="56"/>
      <c r="G72" s="57"/>
      <c r="H72" s="57"/>
      <c r="I72" s="57"/>
      <c r="J72" s="57"/>
      <c r="K72" s="57"/>
      <c r="L72" s="56"/>
      <c r="M72" s="58"/>
    </row>
    <row r="73" spans="1:15" s="62" customFormat="1" ht="19.5" customHeight="1" hidden="1">
      <c r="A73" s="180" t="s">
        <v>16</v>
      </c>
      <c r="B73" s="180"/>
      <c r="C73" s="59">
        <f>SUM(C65)</f>
        <v>0</v>
      </c>
      <c r="D73" s="59">
        <f>SUM(D65)</f>
        <v>0</v>
      </c>
      <c r="E73" s="59">
        <f aca="true" t="shared" si="27" ref="E73:M73">SUM(E65)</f>
        <v>0</v>
      </c>
      <c r="F73" s="59">
        <f t="shared" si="27"/>
        <v>0</v>
      </c>
      <c r="G73" s="59">
        <f t="shared" si="27"/>
        <v>0</v>
      </c>
      <c r="H73" s="59">
        <f t="shared" si="27"/>
        <v>0</v>
      </c>
      <c r="I73" s="59">
        <f t="shared" si="27"/>
        <v>0</v>
      </c>
      <c r="J73" s="59">
        <f t="shared" si="27"/>
        <v>0</v>
      </c>
      <c r="K73" s="59">
        <f>SUM(K65)</f>
        <v>0</v>
      </c>
      <c r="L73" s="59">
        <f t="shared" si="27"/>
        <v>0</v>
      </c>
      <c r="M73" s="59">
        <f t="shared" si="27"/>
        <v>0</v>
      </c>
      <c r="N73" s="59" t="e">
        <f>SUM(#REF!,#REF!,#REF!,#REF!)</f>
        <v>#REF!</v>
      </c>
      <c r="O73" s="59" t="e">
        <f>SUM(#REF!,#REF!,#REF!,#REF!)</f>
        <v>#REF!</v>
      </c>
    </row>
    <row r="74" spans="1:15" ht="15" hidden="1">
      <c r="A74" s="63"/>
      <c r="B74" s="64"/>
      <c r="C74" s="41"/>
      <c r="D74" s="65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4"/>
    </row>
    <row r="75" spans="1:4" s="6" customFormat="1" ht="21" customHeight="1" hidden="1">
      <c r="A75" s="179" t="s">
        <v>12</v>
      </c>
      <c r="B75" s="179"/>
      <c r="C75" s="179"/>
      <c r="D75" s="7" t="s">
        <v>45</v>
      </c>
    </row>
    <row r="76" spans="1:13" ht="32.25" customHeight="1" hidden="1">
      <c r="A76" s="197" t="s">
        <v>42</v>
      </c>
      <c r="B76" s="196" t="s">
        <v>13</v>
      </c>
      <c r="C76" s="183" t="s">
        <v>51</v>
      </c>
      <c r="D76" s="176" t="s">
        <v>4</v>
      </c>
      <c r="E76" s="176" t="s">
        <v>5</v>
      </c>
      <c r="F76" s="176" t="s">
        <v>6</v>
      </c>
      <c r="G76" s="176" t="s">
        <v>7</v>
      </c>
      <c r="H76" s="176" t="s">
        <v>10</v>
      </c>
      <c r="I76" s="176" t="s">
        <v>9</v>
      </c>
      <c r="J76" s="176" t="s">
        <v>8</v>
      </c>
      <c r="K76" s="176">
        <v>922</v>
      </c>
      <c r="L76" s="192" t="s">
        <v>52</v>
      </c>
      <c r="M76" s="192" t="s">
        <v>53</v>
      </c>
    </row>
    <row r="77" spans="1:13" ht="57.75" customHeight="1" hidden="1">
      <c r="A77" s="197"/>
      <c r="B77" s="196"/>
      <c r="C77" s="184"/>
      <c r="D77" s="177"/>
      <c r="E77" s="177"/>
      <c r="F77" s="177"/>
      <c r="G77" s="177"/>
      <c r="H77" s="177"/>
      <c r="I77" s="177"/>
      <c r="J77" s="177"/>
      <c r="K77" s="177"/>
      <c r="L77" s="193"/>
      <c r="M77" s="193"/>
    </row>
    <row r="78" spans="1:15" ht="15.75" customHeight="1" hidden="1">
      <c r="A78" s="22">
        <v>32</v>
      </c>
      <c r="B78" s="23" t="s">
        <v>22</v>
      </c>
      <c r="C78" s="16">
        <f aca="true" t="shared" si="28" ref="C78:C86">SUM(D78:K78)</f>
        <v>0</v>
      </c>
      <c r="D78" s="27">
        <f>SUM(D79,D81,D84)</f>
        <v>0</v>
      </c>
      <c r="E78" s="27">
        <f aca="true" t="shared" si="29" ref="E78:J78">SUM(E79,E81,E84)</f>
        <v>0</v>
      </c>
      <c r="F78" s="27">
        <f t="shared" si="29"/>
        <v>0</v>
      </c>
      <c r="G78" s="27">
        <f t="shared" si="29"/>
        <v>0</v>
      </c>
      <c r="H78" s="27">
        <f t="shared" si="29"/>
        <v>0</v>
      </c>
      <c r="I78" s="27">
        <f t="shared" si="29"/>
        <v>0</v>
      </c>
      <c r="J78" s="27">
        <f t="shared" si="29"/>
        <v>0</v>
      </c>
      <c r="K78" s="27">
        <f>SUM(K79,K81,K84)</f>
        <v>0</v>
      </c>
      <c r="L78" s="27">
        <f>SUM(C78*1.1)</f>
        <v>0</v>
      </c>
      <c r="M78" s="48">
        <f>SUM(L78*1.099)</f>
        <v>0</v>
      </c>
      <c r="N78" s="1">
        <v>0</v>
      </c>
      <c r="O78" s="1">
        <v>0</v>
      </c>
    </row>
    <row r="79" spans="1:15" ht="12.75" customHeight="1" hidden="1">
      <c r="A79" s="22">
        <v>321</v>
      </c>
      <c r="B79" s="23" t="s">
        <v>23</v>
      </c>
      <c r="C79" s="16">
        <f t="shared" si="28"/>
        <v>0</v>
      </c>
      <c r="D79" s="27">
        <f>SUM(D80)</f>
        <v>0</v>
      </c>
      <c r="E79" s="27">
        <f aca="true" t="shared" si="30" ref="E79:M79">SUM(E80)</f>
        <v>0</v>
      </c>
      <c r="F79" s="27">
        <f t="shared" si="30"/>
        <v>0</v>
      </c>
      <c r="G79" s="27">
        <f t="shared" si="30"/>
        <v>0</v>
      </c>
      <c r="H79" s="27">
        <f t="shared" si="30"/>
        <v>0</v>
      </c>
      <c r="I79" s="27">
        <f t="shared" si="30"/>
        <v>0</v>
      </c>
      <c r="J79" s="27">
        <f t="shared" si="30"/>
        <v>0</v>
      </c>
      <c r="K79" s="27">
        <f t="shared" si="30"/>
        <v>0</v>
      </c>
      <c r="L79" s="27">
        <f t="shared" si="30"/>
        <v>0</v>
      </c>
      <c r="M79" s="48">
        <f t="shared" si="30"/>
        <v>0</v>
      </c>
      <c r="N79" s="1">
        <v>0</v>
      </c>
      <c r="O79" s="1">
        <v>0</v>
      </c>
    </row>
    <row r="80" spans="1:15" ht="14.25" customHeight="1" hidden="1">
      <c r="A80" s="49">
        <v>3213</v>
      </c>
      <c r="B80" s="50" t="s">
        <v>25</v>
      </c>
      <c r="C80" s="51">
        <f t="shared" si="28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52"/>
      <c r="N80" s="1">
        <v>0</v>
      </c>
      <c r="O80" s="1">
        <v>0</v>
      </c>
    </row>
    <row r="81" spans="1:15" ht="14.25" customHeight="1" hidden="1">
      <c r="A81" s="22">
        <v>322</v>
      </c>
      <c r="B81" s="23" t="s">
        <v>26</v>
      </c>
      <c r="C81" s="16">
        <f t="shared" si="28"/>
        <v>0</v>
      </c>
      <c r="D81" s="27">
        <f>SUM(D82:D83)</f>
        <v>0</v>
      </c>
      <c r="E81" s="27">
        <f aca="true" t="shared" si="31" ref="E81:M81">SUM(E82:E83)</f>
        <v>0</v>
      </c>
      <c r="F81" s="27">
        <f t="shared" si="31"/>
        <v>0</v>
      </c>
      <c r="G81" s="27">
        <f t="shared" si="31"/>
        <v>0</v>
      </c>
      <c r="H81" s="27">
        <f t="shared" si="31"/>
        <v>0</v>
      </c>
      <c r="I81" s="27">
        <f t="shared" si="31"/>
        <v>0</v>
      </c>
      <c r="J81" s="27">
        <f t="shared" si="31"/>
        <v>0</v>
      </c>
      <c r="K81" s="27">
        <f>SUM(K82:K83)</f>
        <v>0</v>
      </c>
      <c r="L81" s="27">
        <f t="shared" si="31"/>
        <v>0</v>
      </c>
      <c r="M81" s="48">
        <f t="shared" si="31"/>
        <v>0</v>
      </c>
      <c r="N81" s="1">
        <v>0</v>
      </c>
      <c r="O81" s="1">
        <v>0</v>
      </c>
    </row>
    <row r="82" spans="1:15" ht="19.5" customHeight="1" hidden="1">
      <c r="A82" s="49">
        <v>3221</v>
      </c>
      <c r="B82" s="50" t="s">
        <v>27</v>
      </c>
      <c r="C82" s="51">
        <f t="shared" si="28"/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52"/>
      <c r="N82" s="1">
        <v>0</v>
      </c>
      <c r="O82" s="1">
        <v>0</v>
      </c>
    </row>
    <row r="83" spans="1:15" ht="14.25" customHeight="1" hidden="1">
      <c r="A83" s="49">
        <v>3225</v>
      </c>
      <c r="B83" s="50" t="s">
        <v>29</v>
      </c>
      <c r="C83" s="51">
        <f t="shared" si="28"/>
        <v>0</v>
      </c>
      <c r="D83" s="24"/>
      <c r="E83" s="61"/>
      <c r="F83" s="24"/>
      <c r="G83" s="61"/>
      <c r="H83" s="61"/>
      <c r="I83" s="61"/>
      <c r="J83" s="61"/>
      <c r="K83" s="61"/>
      <c r="L83" s="24"/>
      <c r="M83" s="52"/>
      <c r="N83" s="1">
        <v>0</v>
      </c>
      <c r="O83" s="1">
        <v>0</v>
      </c>
    </row>
    <row r="84" spans="1:13" ht="18" customHeight="1" hidden="1">
      <c r="A84" s="22">
        <v>323</v>
      </c>
      <c r="B84" s="23" t="s">
        <v>30</v>
      </c>
      <c r="C84" s="16">
        <f t="shared" si="28"/>
        <v>0</v>
      </c>
      <c r="D84" s="27">
        <f>SUM(D85:D86)</f>
        <v>0</v>
      </c>
      <c r="E84" s="27">
        <f aca="true" t="shared" si="32" ref="E84:M84">SUM(E85:E86)</f>
        <v>0</v>
      </c>
      <c r="F84" s="27">
        <f t="shared" si="32"/>
        <v>0</v>
      </c>
      <c r="G84" s="27">
        <f t="shared" si="32"/>
        <v>0</v>
      </c>
      <c r="H84" s="27">
        <f t="shared" si="32"/>
        <v>0</v>
      </c>
      <c r="I84" s="27">
        <f t="shared" si="32"/>
        <v>0</v>
      </c>
      <c r="J84" s="27">
        <f t="shared" si="32"/>
        <v>0</v>
      </c>
      <c r="K84" s="27">
        <f>SUM(K85:K86)</f>
        <v>0</v>
      </c>
      <c r="L84" s="27">
        <f t="shared" si="32"/>
        <v>0</v>
      </c>
      <c r="M84" s="48">
        <f t="shared" si="32"/>
        <v>0</v>
      </c>
    </row>
    <row r="85" spans="1:13" ht="15" hidden="1">
      <c r="A85" s="49">
        <v>3237</v>
      </c>
      <c r="B85" s="50" t="s">
        <v>32</v>
      </c>
      <c r="C85" s="51">
        <f t="shared" si="28"/>
        <v>0</v>
      </c>
      <c r="D85" s="61"/>
      <c r="E85" s="61"/>
      <c r="F85" s="61"/>
      <c r="G85" s="61"/>
      <c r="H85" s="61"/>
      <c r="I85" s="61"/>
      <c r="J85" s="61"/>
      <c r="K85" s="61"/>
      <c r="L85" s="24"/>
      <c r="M85" s="52"/>
    </row>
    <row r="86" spans="1:13" ht="15" hidden="1">
      <c r="A86" s="49">
        <v>3239</v>
      </c>
      <c r="B86" s="50" t="s">
        <v>33</v>
      </c>
      <c r="C86" s="51">
        <f t="shared" si="28"/>
        <v>0</v>
      </c>
      <c r="D86" s="24"/>
      <c r="E86" s="61"/>
      <c r="F86" s="24"/>
      <c r="G86" s="61"/>
      <c r="H86" s="61"/>
      <c r="I86" s="61"/>
      <c r="J86" s="61"/>
      <c r="K86" s="61"/>
      <c r="L86" s="24"/>
      <c r="M86" s="52"/>
    </row>
    <row r="87" spans="1:15" s="66" customFormat="1" ht="19.5" customHeight="1" hidden="1">
      <c r="A87" s="180" t="s">
        <v>16</v>
      </c>
      <c r="B87" s="180"/>
      <c r="C87" s="38">
        <f>SUM(C78)</f>
        <v>0</v>
      </c>
      <c r="D87" s="38">
        <f>SUM(D78)</f>
        <v>0</v>
      </c>
      <c r="E87" s="38">
        <f aca="true" t="shared" si="33" ref="E87:M87">SUM(E78)</f>
        <v>0</v>
      </c>
      <c r="F87" s="38">
        <f t="shared" si="33"/>
        <v>0</v>
      </c>
      <c r="G87" s="38">
        <f t="shared" si="33"/>
        <v>0</v>
      </c>
      <c r="H87" s="38">
        <f t="shared" si="33"/>
        <v>0</v>
      </c>
      <c r="I87" s="38">
        <f t="shared" si="33"/>
        <v>0</v>
      </c>
      <c r="J87" s="38">
        <f t="shared" si="33"/>
        <v>0</v>
      </c>
      <c r="K87" s="38">
        <f>SUM(K78)</f>
        <v>0</v>
      </c>
      <c r="L87" s="38">
        <f t="shared" si="33"/>
        <v>0</v>
      </c>
      <c r="M87" s="38">
        <f t="shared" si="33"/>
        <v>0</v>
      </c>
      <c r="N87" s="38" t="e">
        <f>SUM(#REF!,#REF!,#REF!,N84)</f>
        <v>#REF!</v>
      </c>
      <c r="O87" s="38" t="e">
        <f>SUM(#REF!,#REF!,#REF!,O84)</f>
        <v>#REF!</v>
      </c>
    </row>
    <row r="88" ht="15" hidden="1"/>
    <row r="89" spans="1:4" s="6" customFormat="1" ht="21" customHeight="1">
      <c r="A89" s="179" t="s">
        <v>12</v>
      </c>
      <c r="B89" s="179"/>
      <c r="C89" s="179"/>
      <c r="D89" s="7" t="s">
        <v>87</v>
      </c>
    </row>
    <row r="90" spans="1:13" ht="32.25" customHeight="1">
      <c r="A90" s="188" t="s">
        <v>42</v>
      </c>
      <c r="B90" s="181" t="s">
        <v>13</v>
      </c>
      <c r="C90" s="183" t="s">
        <v>102</v>
      </c>
      <c r="D90" s="176" t="s">
        <v>4</v>
      </c>
      <c r="E90" s="176" t="s">
        <v>5</v>
      </c>
      <c r="F90" s="176" t="s">
        <v>6</v>
      </c>
      <c r="G90" s="176" t="s">
        <v>7</v>
      </c>
      <c r="H90" s="176" t="s">
        <v>10</v>
      </c>
      <c r="I90" s="176" t="s">
        <v>9</v>
      </c>
      <c r="J90" s="176" t="s">
        <v>8</v>
      </c>
      <c r="K90" s="176" t="s">
        <v>84</v>
      </c>
      <c r="L90" s="192" t="s">
        <v>71</v>
      </c>
      <c r="M90" s="192" t="s">
        <v>103</v>
      </c>
    </row>
    <row r="91" spans="1:13" ht="54.75" customHeight="1">
      <c r="A91" s="189"/>
      <c r="B91" s="182"/>
      <c r="C91" s="184"/>
      <c r="D91" s="177"/>
      <c r="E91" s="177"/>
      <c r="F91" s="177"/>
      <c r="G91" s="177"/>
      <c r="H91" s="177"/>
      <c r="I91" s="177"/>
      <c r="J91" s="177"/>
      <c r="K91" s="177"/>
      <c r="L91" s="193"/>
      <c r="M91" s="193"/>
    </row>
    <row r="92" spans="1:16" s="68" customFormat="1" ht="14.25" customHeight="1">
      <c r="A92" s="45">
        <v>32</v>
      </c>
      <c r="B92" s="12" t="s">
        <v>22</v>
      </c>
      <c r="C92" s="46">
        <f aca="true" t="shared" si="34" ref="C92:C97">SUM(D92:K92)</f>
        <v>0</v>
      </c>
      <c r="D92" s="46">
        <f>SUM(D93)</f>
        <v>0</v>
      </c>
      <c r="E92" s="46">
        <f aca="true" t="shared" si="35" ref="E92:K92">SUM(E93)</f>
        <v>0</v>
      </c>
      <c r="F92" s="46">
        <f t="shared" si="35"/>
        <v>0</v>
      </c>
      <c r="G92" s="46">
        <f t="shared" si="35"/>
        <v>0</v>
      </c>
      <c r="H92" s="46">
        <f t="shared" si="35"/>
        <v>0</v>
      </c>
      <c r="I92" s="46">
        <f t="shared" si="35"/>
        <v>0</v>
      </c>
      <c r="J92" s="46">
        <f t="shared" si="35"/>
        <v>0</v>
      </c>
      <c r="K92" s="46">
        <f t="shared" si="35"/>
        <v>0</v>
      </c>
      <c r="L92" s="46"/>
      <c r="M92" s="47"/>
      <c r="N92" s="68">
        <v>0</v>
      </c>
      <c r="O92" s="68">
        <v>0</v>
      </c>
      <c r="P92" s="68">
        <f>SUM(D92:J92)</f>
        <v>0</v>
      </c>
    </row>
    <row r="93" spans="1:16" ht="18" customHeight="1">
      <c r="A93" s="19">
        <v>323</v>
      </c>
      <c r="B93" s="15" t="s">
        <v>30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  <c r="P93" s="68"/>
    </row>
    <row r="94" spans="1:16" ht="15">
      <c r="A94" s="25">
        <v>41</v>
      </c>
      <c r="B94" s="26" t="s">
        <v>37</v>
      </c>
      <c r="C94" s="27">
        <f t="shared" si="34"/>
        <v>0</v>
      </c>
      <c r="D94" s="27">
        <f>SUM(D95:D96)</f>
        <v>0</v>
      </c>
      <c r="E94" s="27">
        <f aca="true" t="shared" si="36" ref="E94:K94">SUM(E95:E96)</f>
        <v>0</v>
      </c>
      <c r="F94" s="27">
        <f t="shared" si="36"/>
        <v>0</v>
      </c>
      <c r="G94" s="27">
        <f t="shared" si="36"/>
        <v>0</v>
      </c>
      <c r="H94" s="27">
        <f t="shared" si="36"/>
        <v>0</v>
      </c>
      <c r="I94" s="27">
        <f t="shared" si="36"/>
        <v>0</v>
      </c>
      <c r="J94" s="27">
        <f t="shared" si="36"/>
        <v>0</v>
      </c>
      <c r="K94" s="27">
        <f t="shared" si="36"/>
        <v>0</v>
      </c>
      <c r="L94" s="69"/>
      <c r="M94" s="70"/>
      <c r="P94" s="106">
        <f>SUM(D94:J94)</f>
        <v>0</v>
      </c>
    </row>
    <row r="95" spans="1:16" ht="15">
      <c r="A95" s="28">
        <v>412</v>
      </c>
      <c r="B95" s="29" t="s">
        <v>38</v>
      </c>
      <c r="C95" s="20"/>
      <c r="D95" s="20"/>
      <c r="E95" s="20"/>
      <c r="F95" s="20"/>
      <c r="G95" s="20"/>
      <c r="H95" s="20"/>
      <c r="I95" s="20"/>
      <c r="J95" s="20"/>
      <c r="K95" s="20"/>
      <c r="L95" s="30"/>
      <c r="M95" s="31"/>
      <c r="P95" s="68"/>
    </row>
    <row r="96" spans="1:16" ht="15">
      <c r="A96" s="95">
        <v>414</v>
      </c>
      <c r="B96" s="96" t="s">
        <v>39</v>
      </c>
      <c r="C96" s="20"/>
      <c r="D96" s="20"/>
      <c r="E96" s="20"/>
      <c r="F96" s="20"/>
      <c r="G96" s="20"/>
      <c r="H96" s="20"/>
      <c r="I96" s="20"/>
      <c r="J96" s="20"/>
      <c r="K96" s="20"/>
      <c r="L96" s="17"/>
      <c r="M96" s="18"/>
      <c r="P96" s="68"/>
    </row>
    <row r="97" spans="1:16" ht="30">
      <c r="A97" s="35">
        <v>42</v>
      </c>
      <c r="B97" s="36" t="s">
        <v>43</v>
      </c>
      <c r="C97" s="27">
        <f t="shared" si="34"/>
        <v>0</v>
      </c>
      <c r="D97" s="27">
        <f>SUM(D98)</f>
        <v>0</v>
      </c>
      <c r="E97" s="27">
        <f aca="true" t="shared" si="37" ref="E97:K97">SUM(E98)</f>
        <v>0</v>
      </c>
      <c r="F97" s="27">
        <f t="shared" si="37"/>
        <v>0</v>
      </c>
      <c r="G97" s="27">
        <f t="shared" si="37"/>
        <v>0</v>
      </c>
      <c r="H97" s="27">
        <f t="shared" si="37"/>
        <v>0</v>
      </c>
      <c r="I97" s="27">
        <f t="shared" si="37"/>
        <v>0</v>
      </c>
      <c r="J97" s="27">
        <f t="shared" si="37"/>
        <v>0</v>
      </c>
      <c r="K97" s="27">
        <f t="shared" si="37"/>
        <v>0</v>
      </c>
      <c r="L97" s="16"/>
      <c r="M97" s="37"/>
      <c r="P97" s="106">
        <f>SUM(D97:J97)</f>
        <v>0</v>
      </c>
    </row>
    <row r="98" spans="1:16" ht="15">
      <c r="A98" s="95">
        <v>422</v>
      </c>
      <c r="B98" s="96" t="s">
        <v>40</v>
      </c>
      <c r="C98" s="20"/>
      <c r="D98" s="20"/>
      <c r="E98" s="20"/>
      <c r="F98" s="20"/>
      <c r="G98" s="20"/>
      <c r="H98" s="20"/>
      <c r="I98" s="20"/>
      <c r="J98" s="20"/>
      <c r="K98" s="20"/>
      <c r="L98" s="17"/>
      <c r="M98" s="18"/>
      <c r="P98" s="68"/>
    </row>
    <row r="99" spans="1:16" ht="19.5" customHeight="1">
      <c r="A99" s="180" t="s">
        <v>16</v>
      </c>
      <c r="B99" s="180"/>
      <c r="C99" s="59">
        <f>SUM(C92,C94,C97)</f>
        <v>0</v>
      </c>
      <c r="D99" s="59">
        <f aca="true" t="shared" si="38" ref="D99:K99">SUM(D92,D94,D97)</f>
        <v>0</v>
      </c>
      <c r="E99" s="59">
        <f t="shared" si="38"/>
        <v>0</v>
      </c>
      <c r="F99" s="59">
        <f t="shared" si="38"/>
        <v>0</v>
      </c>
      <c r="G99" s="59">
        <f t="shared" si="38"/>
        <v>0</v>
      </c>
      <c r="H99" s="59">
        <f t="shared" si="38"/>
        <v>0</v>
      </c>
      <c r="I99" s="59">
        <f t="shared" si="38"/>
        <v>0</v>
      </c>
      <c r="J99" s="59">
        <f t="shared" si="38"/>
        <v>0</v>
      </c>
      <c r="K99" s="59">
        <f t="shared" si="38"/>
        <v>0</v>
      </c>
      <c r="L99" s="38">
        <f>SUM(L92,L94,L97)</f>
        <v>0</v>
      </c>
      <c r="M99" s="38">
        <f>SUM(M92,M94,M97)</f>
        <v>0</v>
      </c>
      <c r="N99" s="71" t="e">
        <f>SUM(#REF!,#REF!,#REF!,N98)</f>
        <v>#REF!</v>
      </c>
      <c r="O99" s="71" t="e">
        <f>SUM(#REF!,#REF!,#REF!,O98)</f>
        <v>#REF!</v>
      </c>
      <c r="P99" s="68"/>
    </row>
    <row r="101" spans="1:4" s="6" customFormat="1" ht="21" customHeight="1">
      <c r="A101" s="179" t="s">
        <v>12</v>
      </c>
      <c r="B101" s="179"/>
      <c r="C101" s="179"/>
      <c r="D101" s="7" t="s">
        <v>86</v>
      </c>
    </row>
    <row r="102" spans="1:13" ht="32.25" customHeight="1">
      <c r="A102" s="188" t="s">
        <v>42</v>
      </c>
      <c r="B102" s="181" t="s">
        <v>13</v>
      </c>
      <c r="C102" s="183" t="s">
        <v>102</v>
      </c>
      <c r="D102" s="176" t="s">
        <v>4</v>
      </c>
      <c r="E102" s="176" t="s">
        <v>5</v>
      </c>
      <c r="F102" s="176" t="s">
        <v>6</v>
      </c>
      <c r="G102" s="176" t="s">
        <v>7</v>
      </c>
      <c r="H102" s="176" t="s">
        <v>10</v>
      </c>
      <c r="I102" s="176" t="s">
        <v>9</v>
      </c>
      <c r="J102" s="176" t="s">
        <v>8</v>
      </c>
      <c r="K102" s="176" t="s">
        <v>84</v>
      </c>
      <c r="L102" s="192" t="s">
        <v>71</v>
      </c>
      <c r="M102" s="192" t="s">
        <v>103</v>
      </c>
    </row>
    <row r="103" spans="1:13" ht="56.25" customHeight="1">
      <c r="A103" s="189"/>
      <c r="B103" s="182"/>
      <c r="C103" s="184"/>
      <c r="D103" s="178"/>
      <c r="E103" s="178"/>
      <c r="F103" s="178"/>
      <c r="G103" s="177"/>
      <c r="H103" s="178"/>
      <c r="I103" s="178"/>
      <c r="J103" s="178"/>
      <c r="K103" s="177"/>
      <c r="L103" s="193"/>
      <c r="M103" s="193"/>
    </row>
    <row r="104" spans="1:16" ht="30">
      <c r="A104" s="72">
        <v>42</v>
      </c>
      <c r="B104" s="73" t="s">
        <v>43</v>
      </c>
      <c r="C104" s="46">
        <f>SUM(D104:K104)</f>
        <v>0</v>
      </c>
      <c r="D104" s="46">
        <f>SUM(D105)</f>
        <v>0</v>
      </c>
      <c r="E104" s="46">
        <f aca="true" t="shared" si="39" ref="E104:K104">SUM(E105)</f>
        <v>0</v>
      </c>
      <c r="F104" s="46">
        <f t="shared" si="39"/>
        <v>0</v>
      </c>
      <c r="G104" s="46">
        <f t="shared" si="39"/>
        <v>0</v>
      </c>
      <c r="H104" s="46">
        <f t="shared" si="39"/>
        <v>0</v>
      </c>
      <c r="I104" s="46">
        <f t="shared" si="39"/>
        <v>0</v>
      </c>
      <c r="J104" s="46">
        <f t="shared" si="39"/>
        <v>0</v>
      </c>
      <c r="K104" s="46">
        <f t="shared" si="39"/>
        <v>0</v>
      </c>
      <c r="L104" s="13">
        <f>SUM(L105)</f>
        <v>0</v>
      </c>
      <c r="M104" s="74">
        <f>SUM(M105)</f>
        <v>0</v>
      </c>
      <c r="P104" s="107">
        <f>SUM(D104:J104)</f>
        <v>0</v>
      </c>
    </row>
    <row r="105" spans="1:13" ht="15">
      <c r="A105" s="95">
        <v>422</v>
      </c>
      <c r="B105" s="96" t="s">
        <v>40</v>
      </c>
      <c r="C105" s="20">
        <f>SUM(D105:K105)</f>
        <v>0</v>
      </c>
      <c r="D105" s="20"/>
      <c r="E105" s="20"/>
      <c r="F105" s="20"/>
      <c r="G105" s="20"/>
      <c r="H105" s="20"/>
      <c r="I105" s="20"/>
      <c r="J105" s="20"/>
      <c r="K105" s="20"/>
      <c r="L105" s="17"/>
      <c r="M105" s="18"/>
    </row>
    <row r="106" spans="1:15" ht="19.5" customHeight="1">
      <c r="A106" s="180" t="s">
        <v>16</v>
      </c>
      <c r="B106" s="180"/>
      <c r="C106" s="59">
        <f>SUM(C104)</f>
        <v>0</v>
      </c>
      <c r="D106" s="59">
        <f aca="true" t="shared" si="40" ref="D106:K106">SUM(D104)</f>
        <v>0</v>
      </c>
      <c r="E106" s="59">
        <f t="shared" si="40"/>
        <v>0</v>
      </c>
      <c r="F106" s="59">
        <f t="shared" si="40"/>
        <v>0</v>
      </c>
      <c r="G106" s="59">
        <f t="shared" si="40"/>
        <v>0</v>
      </c>
      <c r="H106" s="59">
        <f t="shared" si="40"/>
        <v>0</v>
      </c>
      <c r="I106" s="59">
        <f t="shared" si="40"/>
        <v>0</v>
      </c>
      <c r="J106" s="59">
        <f t="shared" si="40"/>
        <v>0</v>
      </c>
      <c r="K106" s="59">
        <f t="shared" si="40"/>
        <v>0</v>
      </c>
      <c r="L106" s="38">
        <f>SUM(L104)</f>
        <v>0</v>
      </c>
      <c r="M106" s="38">
        <f>SUM(M104)</f>
        <v>0</v>
      </c>
      <c r="N106" s="71" t="e">
        <f>SUM(#REF!,#REF!,#REF!,N105)</f>
        <v>#REF!</v>
      </c>
      <c r="O106" s="71" t="e">
        <f>SUM(#REF!,#REF!,#REF!,O105)</f>
        <v>#REF!</v>
      </c>
    </row>
    <row r="107" ht="15.75" thickBot="1"/>
    <row r="108" spans="1:15" ht="15.75" thickBot="1">
      <c r="A108" s="185" t="s">
        <v>41</v>
      </c>
      <c r="B108" s="186"/>
      <c r="C108" s="75">
        <f>SUM(C22,C99,C106)</f>
        <v>3463000</v>
      </c>
      <c r="D108" s="75">
        <f aca="true" t="shared" si="41" ref="D108:K108">SUM(D22,D99,D106)</f>
        <v>234000</v>
      </c>
      <c r="E108" s="75">
        <f t="shared" si="41"/>
        <v>0</v>
      </c>
      <c r="F108" s="75">
        <f t="shared" si="41"/>
        <v>2000</v>
      </c>
      <c r="G108" s="75">
        <f t="shared" si="41"/>
        <v>20000</v>
      </c>
      <c r="H108" s="75">
        <f t="shared" si="41"/>
        <v>6000</v>
      </c>
      <c r="I108" s="75">
        <f t="shared" si="41"/>
        <v>0</v>
      </c>
      <c r="J108" s="75">
        <f t="shared" si="41"/>
        <v>3201000</v>
      </c>
      <c r="K108" s="75">
        <f t="shared" si="41"/>
        <v>326000</v>
      </c>
      <c r="L108" s="75">
        <f>SUM(L22,L33,L44,L60,L73,L87,L99,L106)</f>
        <v>3486000</v>
      </c>
      <c r="M108" s="75">
        <f>SUM(M22,M33,M44,M60,M73,M87,M99,M106)</f>
        <v>3488000</v>
      </c>
      <c r="N108" s="76" t="e">
        <f>SUM(N22,N33,#REF!,N60,N73,N87,N99)</f>
        <v>#REF!</v>
      </c>
      <c r="O108" s="71" t="e">
        <f>SUM(O22,O33,#REF!,O60,O73,O87,O99)</f>
        <v>#REF!</v>
      </c>
    </row>
    <row r="109" ht="15">
      <c r="C109" s="80"/>
    </row>
    <row r="110" spans="1:5" ht="28.5" hidden="1">
      <c r="A110" s="187"/>
      <c r="B110" s="187"/>
      <c r="C110" s="110" t="s">
        <v>80</v>
      </c>
      <c r="D110" s="111" t="s">
        <v>78</v>
      </c>
      <c r="E110" s="111" t="s">
        <v>79</v>
      </c>
    </row>
    <row r="111" spans="1:5" ht="15" hidden="1">
      <c r="A111" s="77"/>
      <c r="B111" s="78" t="s">
        <v>76</v>
      </c>
      <c r="C111" s="108">
        <f>SUM(P6,P10,P16,P92)</f>
        <v>3463000</v>
      </c>
      <c r="D111" s="62">
        <v>6000</v>
      </c>
      <c r="E111" s="62">
        <f>SUM(C111:D111)</f>
        <v>3469000</v>
      </c>
    </row>
    <row r="112" spans="1:5" ht="15" hidden="1">
      <c r="A112" s="79"/>
      <c r="B112" s="78" t="s">
        <v>77</v>
      </c>
      <c r="C112" s="108">
        <f>SUM(P18,P20,P94,P97,P104)</f>
        <v>15000</v>
      </c>
      <c r="D112" s="62">
        <v>90000</v>
      </c>
      <c r="E112" s="62">
        <f>SUM(C112:D112)</f>
        <v>105000</v>
      </c>
    </row>
    <row r="113" spans="3:5" ht="15" hidden="1">
      <c r="C113" s="109"/>
      <c r="D113" s="62"/>
      <c r="E113" s="62"/>
    </row>
    <row r="114" spans="3:5" ht="15" hidden="1">
      <c r="C114" s="108"/>
      <c r="D114" s="62"/>
      <c r="E114" s="62">
        <f>SUM(E111:E112)</f>
        <v>3574000</v>
      </c>
    </row>
    <row r="115" ht="15">
      <c r="C115" s="80"/>
    </row>
    <row r="116" ht="15">
      <c r="C116" s="80"/>
    </row>
    <row r="117" ht="15">
      <c r="C117" s="80"/>
    </row>
    <row r="118" ht="15">
      <c r="C118" s="80"/>
    </row>
  </sheetData>
  <sheetProtection/>
  <mergeCells count="124">
    <mergeCell ref="A1:M1"/>
    <mergeCell ref="E4:E5"/>
    <mergeCell ref="F4:F5"/>
    <mergeCell ref="H4:H5"/>
    <mergeCell ref="I4:I5"/>
    <mergeCell ref="J4:J5"/>
    <mergeCell ref="A2:C2"/>
    <mergeCell ref="A3:C3"/>
    <mergeCell ref="M4:M5"/>
    <mergeCell ref="K4:K5"/>
    <mergeCell ref="D25:D26"/>
    <mergeCell ref="E25:E26"/>
    <mergeCell ref="F25:F26"/>
    <mergeCell ref="H25:H26"/>
    <mergeCell ref="C4:C5"/>
    <mergeCell ref="L4:L5"/>
    <mergeCell ref="L25:L26"/>
    <mergeCell ref="I25:I26"/>
    <mergeCell ref="G4:G5"/>
    <mergeCell ref="G25:G26"/>
    <mergeCell ref="J25:J26"/>
    <mergeCell ref="I36:I37"/>
    <mergeCell ref="J36:J37"/>
    <mergeCell ref="M36:M37"/>
    <mergeCell ref="M25:M26"/>
    <mergeCell ref="L36:L37"/>
    <mergeCell ref="K25:K26"/>
    <mergeCell ref="K36:K37"/>
    <mergeCell ref="A24:C24"/>
    <mergeCell ref="A25:A26"/>
    <mergeCell ref="B25:B26"/>
    <mergeCell ref="C25:C26"/>
    <mergeCell ref="A33:B33"/>
    <mergeCell ref="A4:A5"/>
    <mergeCell ref="B4:B5"/>
    <mergeCell ref="H36:H37"/>
    <mergeCell ref="A44:B44"/>
    <mergeCell ref="A46:C46"/>
    <mergeCell ref="A47:A48"/>
    <mergeCell ref="B47:B48"/>
    <mergeCell ref="C47:C48"/>
    <mergeCell ref="F47:F48"/>
    <mergeCell ref="A36:A37"/>
    <mergeCell ref="B36:B37"/>
    <mergeCell ref="C36:C37"/>
    <mergeCell ref="L47:L48"/>
    <mergeCell ref="M47:M48"/>
    <mergeCell ref="K47:K48"/>
    <mergeCell ref="D76:D77"/>
    <mergeCell ref="D63:D64"/>
    <mergeCell ref="D47:D48"/>
    <mergeCell ref="E47:E48"/>
    <mergeCell ref="E63:E64"/>
    <mergeCell ref="E76:E77"/>
    <mergeCell ref="M63:M64"/>
    <mergeCell ref="M76:M77"/>
    <mergeCell ref="J63:J64"/>
    <mergeCell ref="J76:J77"/>
    <mergeCell ref="L76:L77"/>
    <mergeCell ref="L63:L64"/>
    <mergeCell ref="K63:K64"/>
    <mergeCell ref="K76:K77"/>
    <mergeCell ref="J47:J48"/>
    <mergeCell ref="G102:G103"/>
    <mergeCell ref="H47:H48"/>
    <mergeCell ref="I90:I91"/>
    <mergeCell ref="G90:G91"/>
    <mergeCell ref="I76:I77"/>
    <mergeCell ref="H63:H64"/>
    <mergeCell ref="I63:I64"/>
    <mergeCell ref="H76:H77"/>
    <mergeCell ref="G76:G77"/>
    <mergeCell ref="I47:I48"/>
    <mergeCell ref="A89:C89"/>
    <mergeCell ref="A73:B73"/>
    <mergeCell ref="A75:C75"/>
    <mergeCell ref="A63:A64"/>
    <mergeCell ref="B63:B64"/>
    <mergeCell ref="F76:F77"/>
    <mergeCell ref="B76:B77"/>
    <mergeCell ref="A76:A77"/>
    <mergeCell ref="C63:C64"/>
    <mergeCell ref="G36:G37"/>
    <mergeCell ref="G47:G48"/>
    <mergeCell ref="G63:G64"/>
    <mergeCell ref="A60:B60"/>
    <mergeCell ref="F36:F37"/>
    <mergeCell ref="A35:C35"/>
    <mergeCell ref="D36:D37"/>
    <mergeCell ref="E36:E37"/>
    <mergeCell ref="A62:C62"/>
    <mergeCell ref="F63:F64"/>
    <mergeCell ref="M102:M103"/>
    <mergeCell ref="K90:K91"/>
    <mergeCell ref="K102:K103"/>
    <mergeCell ref="L90:L91"/>
    <mergeCell ref="M90:M91"/>
    <mergeCell ref="L102:L103"/>
    <mergeCell ref="A110:B110"/>
    <mergeCell ref="D4:D5"/>
    <mergeCell ref="F102:F103"/>
    <mergeCell ref="E102:E103"/>
    <mergeCell ref="B90:B91"/>
    <mergeCell ref="C90:C91"/>
    <mergeCell ref="A90:A91"/>
    <mergeCell ref="A87:B87"/>
    <mergeCell ref="A102:A103"/>
    <mergeCell ref="A22:B22"/>
    <mergeCell ref="C76:C77"/>
    <mergeCell ref="H90:H91"/>
    <mergeCell ref="E90:E91"/>
    <mergeCell ref="D90:D91"/>
    <mergeCell ref="C102:C103"/>
    <mergeCell ref="A108:B108"/>
    <mergeCell ref="A106:B106"/>
    <mergeCell ref="J90:J91"/>
    <mergeCell ref="H102:H103"/>
    <mergeCell ref="I102:I103"/>
    <mergeCell ref="J102:J103"/>
    <mergeCell ref="A101:C101"/>
    <mergeCell ref="A99:B99"/>
    <mergeCell ref="D102:D103"/>
    <mergeCell ref="B102:B103"/>
    <mergeCell ref="F90:F91"/>
  </mergeCells>
  <printOptions/>
  <pageMargins left="0.3" right="0.25" top="0.33" bottom="0.5118110236220472" header="0.7086614173228347" footer="0.5118110236220472"/>
  <pageSetup horizontalDpi="600" verticalDpi="600" orientation="landscape" paperSize="9" scale="63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34.7109375" style="112" customWidth="1"/>
    <col min="2" max="2" width="18.421875" style="112" customWidth="1"/>
    <col min="3" max="8" width="18.00390625" style="112" customWidth="1"/>
    <col min="9" max="9" width="8.140625" style="112" customWidth="1"/>
    <col min="10" max="16384" width="9.140625" style="112" customWidth="1"/>
  </cols>
  <sheetData>
    <row r="1" ht="12" customHeight="1">
      <c r="H1" s="113"/>
    </row>
    <row r="3" spans="1:8" s="114" customFormat="1" ht="21">
      <c r="A3" s="204" t="s">
        <v>97</v>
      </c>
      <c r="B3" s="204"/>
      <c r="C3" s="204"/>
      <c r="D3" s="204"/>
      <c r="E3" s="204"/>
      <c r="F3" s="204"/>
      <c r="G3" s="204"/>
      <c r="H3" s="204"/>
    </row>
    <row r="4" spans="1:9" s="114" customFormat="1" ht="15.75" customHeight="1">
      <c r="A4" s="205"/>
      <c r="B4" s="205"/>
      <c r="C4" s="206"/>
      <c r="D4" s="206"/>
      <c r="E4" s="206"/>
      <c r="F4" s="206"/>
      <c r="G4" s="206"/>
      <c r="H4" s="206"/>
      <c r="I4" s="144"/>
    </row>
    <row r="5" s="114" customFormat="1" ht="15.75" hidden="1"/>
    <row r="6" s="114" customFormat="1" ht="15.75">
      <c r="H6" s="115" t="s">
        <v>1</v>
      </c>
    </row>
    <row r="7" spans="1:8" s="114" customFormat="1" ht="15.75">
      <c r="A7" s="150" t="s">
        <v>3</v>
      </c>
      <c r="B7" s="212" t="s">
        <v>98</v>
      </c>
      <c r="C7" s="213"/>
      <c r="D7" s="213"/>
      <c r="E7" s="213"/>
      <c r="F7" s="213"/>
      <c r="G7" s="213"/>
      <c r="H7" s="213"/>
    </row>
    <row r="8" spans="1:8" s="114" customFormat="1" ht="24.75" customHeight="1">
      <c r="A8" s="151" t="s">
        <v>83</v>
      </c>
      <c r="B8" s="209" t="s">
        <v>109</v>
      </c>
      <c r="C8" s="211" t="s">
        <v>5</v>
      </c>
      <c r="D8" s="211" t="s">
        <v>89</v>
      </c>
      <c r="E8" s="210" t="s">
        <v>90</v>
      </c>
      <c r="F8" s="210" t="s">
        <v>0</v>
      </c>
      <c r="G8" s="214" t="s">
        <v>108</v>
      </c>
      <c r="H8" s="214" t="s">
        <v>107</v>
      </c>
    </row>
    <row r="9" spans="1:8" s="114" customFormat="1" ht="24" customHeight="1">
      <c r="A9" s="207" t="s">
        <v>49</v>
      </c>
      <c r="B9" s="210"/>
      <c r="C9" s="211"/>
      <c r="D9" s="211"/>
      <c r="E9" s="210"/>
      <c r="F9" s="210"/>
      <c r="G9" s="210"/>
      <c r="H9" s="210"/>
    </row>
    <row r="10" spans="1:8" s="114" customFormat="1" ht="50.25" customHeight="1">
      <c r="A10" s="208"/>
      <c r="B10" s="210"/>
      <c r="C10" s="211"/>
      <c r="D10" s="211"/>
      <c r="E10" s="210"/>
      <c r="F10" s="210"/>
      <c r="G10" s="210"/>
      <c r="H10" s="210"/>
    </row>
    <row r="11" spans="1:8" s="114" customFormat="1" ht="30" customHeight="1">
      <c r="A11" s="146">
        <v>63611</v>
      </c>
      <c r="B11" s="158">
        <v>3200000</v>
      </c>
      <c r="C11" s="147"/>
      <c r="D11" s="147"/>
      <c r="E11" s="148">
        <v>20000</v>
      </c>
      <c r="F11" s="148"/>
      <c r="G11" s="148">
        <v>326000</v>
      </c>
      <c r="H11" s="148"/>
    </row>
    <row r="12" spans="1:8" s="114" customFormat="1" ht="30" customHeight="1">
      <c r="A12" s="146">
        <v>638</v>
      </c>
      <c r="B12" s="147"/>
      <c r="C12" s="147"/>
      <c r="D12" s="147"/>
      <c r="E12" s="148"/>
      <c r="F12" s="148"/>
      <c r="G12" s="148"/>
      <c r="H12" s="148"/>
    </row>
    <row r="13" spans="1:8" s="114" customFormat="1" ht="30" customHeight="1">
      <c r="A13" s="146" t="s">
        <v>72</v>
      </c>
      <c r="B13" s="148"/>
      <c r="C13" s="148"/>
      <c r="D13" s="148">
        <v>2000</v>
      </c>
      <c r="E13" s="148"/>
      <c r="F13" s="148"/>
      <c r="G13" s="148"/>
      <c r="H13" s="148"/>
    </row>
    <row r="14" spans="1:8" s="114" customFormat="1" ht="30" customHeight="1" hidden="1">
      <c r="A14" s="146" t="s">
        <v>74</v>
      </c>
      <c r="B14" s="148"/>
      <c r="C14" s="148"/>
      <c r="D14" s="148"/>
      <c r="E14" s="148"/>
      <c r="F14" s="148"/>
      <c r="G14" s="148"/>
      <c r="H14" s="148"/>
    </row>
    <row r="15" spans="1:8" s="114" customFormat="1" ht="30" customHeight="1">
      <c r="A15" s="146">
        <v>661</v>
      </c>
      <c r="B15" s="148"/>
      <c r="C15" s="148"/>
      <c r="D15" s="148"/>
      <c r="E15" s="148"/>
      <c r="F15" s="148"/>
      <c r="G15" s="148"/>
      <c r="H15" s="148"/>
    </row>
    <row r="16" spans="1:8" s="114" customFormat="1" ht="30" customHeight="1">
      <c r="A16" s="149">
        <v>663</v>
      </c>
      <c r="B16" s="145"/>
      <c r="C16" s="145"/>
      <c r="D16" s="145"/>
      <c r="E16" s="145"/>
      <c r="F16" s="145">
        <v>6000</v>
      </c>
      <c r="G16" s="145"/>
      <c r="H16" s="145"/>
    </row>
    <row r="17" spans="1:8" s="114" customFormat="1" ht="30" customHeight="1">
      <c r="A17" s="149">
        <v>67111</v>
      </c>
      <c r="B17" s="145"/>
      <c r="C17" s="145"/>
      <c r="D17" s="145"/>
      <c r="E17" s="145"/>
      <c r="F17" s="145"/>
      <c r="G17" s="145"/>
      <c r="H17" s="145">
        <v>235000</v>
      </c>
    </row>
    <row r="18" spans="1:8" s="114" customFormat="1" ht="30" customHeight="1">
      <c r="A18" s="149">
        <v>722</v>
      </c>
      <c r="B18" s="145"/>
      <c r="C18" s="145"/>
      <c r="D18" s="145"/>
      <c r="E18" s="145"/>
      <c r="F18" s="145"/>
      <c r="G18" s="145"/>
      <c r="H18" s="145"/>
    </row>
    <row r="19" spans="1:8" s="114" customFormat="1" ht="30" customHeight="1">
      <c r="A19" s="149" t="s">
        <v>82</v>
      </c>
      <c r="B19" s="145"/>
      <c r="C19" s="145"/>
      <c r="D19" s="145"/>
      <c r="E19" s="145"/>
      <c r="F19" s="145"/>
      <c r="G19" s="145"/>
      <c r="H19" s="145"/>
    </row>
    <row r="20" spans="1:8" s="114" customFormat="1" ht="17.25" customHeight="1">
      <c r="A20" s="215" t="s">
        <v>99</v>
      </c>
      <c r="B20" s="217">
        <f>SUM(B11:B18)</f>
        <v>3200000</v>
      </c>
      <c r="C20" s="217">
        <f aca="true" t="shared" si="0" ref="C20:H20">SUM(C11:C18)</f>
        <v>0</v>
      </c>
      <c r="D20" s="217">
        <f t="shared" si="0"/>
        <v>2000</v>
      </c>
      <c r="E20" s="217">
        <f t="shared" si="0"/>
        <v>20000</v>
      </c>
      <c r="F20" s="217">
        <f t="shared" si="0"/>
        <v>6000</v>
      </c>
      <c r="G20" s="217">
        <f t="shared" si="0"/>
        <v>326000</v>
      </c>
      <c r="H20" s="217">
        <f t="shared" si="0"/>
        <v>235000</v>
      </c>
    </row>
    <row r="21" spans="1:8" s="114" customFormat="1" ht="18.75" customHeight="1">
      <c r="A21" s="216"/>
      <c r="B21" s="217"/>
      <c r="C21" s="217"/>
      <c r="D21" s="217"/>
      <c r="E21" s="217"/>
      <c r="F21" s="217"/>
      <c r="G21" s="217"/>
      <c r="H21" s="217"/>
    </row>
    <row r="22" spans="1:8" s="114" customFormat="1" ht="27" customHeight="1">
      <c r="A22" s="156" t="s">
        <v>100</v>
      </c>
      <c r="B22" s="218">
        <v>3463000</v>
      </c>
      <c r="C22" s="218"/>
      <c r="D22" s="218"/>
      <c r="E22" s="218"/>
      <c r="F22" s="218"/>
      <c r="G22" s="218"/>
      <c r="H22" s="218"/>
    </row>
    <row r="23" spans="1:8" s="114" customFormat="1" ht="31.5">
      <c r="A23" s="156" t="s">
        <v>101</v>
      </c>
      <c r="B23" s="218">
        <v>3789000</v>
      </c>
      <c r="C23" s="219"/>
      <c r="D23" s="219"/>
      <c r="E23" s="219"/>
      <c r="F23" s="219"/>
      <c r="G23" s="219"/>
      <c r="H23" s="219"/>
    </row>
    <row r="24" spans="1:5" s="114" customFormat="1" ht="15.75" customHeight="1">
      <c r="A24" s="152"/>
      <c r="E24" s="117"/>
    </row>
    <row r="25" s="114" customFormat="1" ht="15.75">
      <c r="A25" s="153"/>
    </row>
    <row r="26" spans="1:5" s="114" customFormat="1" ht="15.75">
      <c r="A26" s="154"/>
      <c r="E26" s="117"/>
    </row>
    <row r="27" s="114" customFormat="1" ht="15.75">
      <c r="A27" s="153"/>
    </row>
    <row r="28" s="114" customFormat="1" ht="15.75">
      <c r="A28" s="155"/>
    </row>
    <row r="29" s="114" customFormat="1" ht="15.75"/>
    <row r="30" s="114" customFormat="1" ht="15.75"/>
    <row r="31" s="114" customFormat="1" ht="15.75"/>
    <row r="32" s="114" customFormat="1" ht="15.75"/>
    <row r="33" s="114" customFormat="1" ht="15.75"/>
    <row r="34" s="114" customFormat="1" ht="15.75"/>
    <row r="35" s="114" customFormat="1" ht="15.75"/>
    <row r="36" s="114" customFormat="1" ht="15.75"/>
    <row r="37" s="114" customFormat="1" ht="15.75"/>
    <row r="38" s="114" customFormat="1" ht="15.75"/>
    <row r="39" s="114" customFormat="1" ht="15.75"/>
    <row r="40" s="114" customFormat="1" ht="15.75"/>
    <row r="41" s="114" customFormat="1" ht="15.75"/>
    <row r="42" s="114" customFormat="1" ht="15.75"/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/>
  </sheetData>
  <sheetProtection/>
  <mergeCells count="21">
    <mergeCell ref="B23:H23"/>
    <mergeCell ref="B22:H22"/>
    <mergeCell ref="H20:H21"/>
    <mergeCell ref="G20:G21"/>
    <mergeCell ref="F20:F21"/>
    <mergeCell ref="D8:D10"/>
    <mergeCell ref="G8:G10"/>
    <mergeCell ref="A20:A21"/>
    <mergeCell ref="C20:C21"/>
    <mergeCell ref="D20:D21"/>
    <mergeCell ref="E20:E21"/>
    <mergeCell ref="F8:F10"/>
    <mergeCell ref="B20:B21"/>
    <mergeCell ref="A3:H3"/>
    <mergeCell ref="A4:H4"/>
    <mergeCell ref="A9:A10"/>
    <mergeCell ref="B8:B10"/>
    <mergeCell ref="E8:E10"/>
    <mergeCell ref="C8:C10"/>
    <mergeCell ref="B7:H7"/>
    <mergeCell ref="H8:H10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10" zoomScaleNormal="110" zoomScalePageLayoutView="0" workbookViewId="0" topLeftCell="A1">
      <selection activeCell="I11" sqref="I11"/>
    </sheetView>
  </sheetViews>
  <sheetFormatPr defaultColWidth="9.140625" defaultRowHeight="12.75"/>
  <cols>
    <col min="1" max="1" width="19.8515625" style="112" customWidth="1"/>
    <col min="2" max="15" width="12.8515625" style="112" customWidth="1"/>
    <col min="16" max="16" width="8.140625" style="112" customWidth="1"/>
    <col min="17" max="16384" width="9.140625" style="112" customWidth="1"/>
  </cols>
  <sheetData>
    <row r="1" spans="8:13" ht="11.25" customHeight="1">
      <c r="H1" s="113"/>
      <c r="M1" s="113"/>
    </row>
    <row r="2" ht="12.75" hidden="1"/>
    <row r="3" spans="1:15" s="114" customFormat="1" ht="21">
      <c r="A3" s="204" t="s">
        <v>94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143"/>
      <c r="M3" s="143"/>
      <c r="N3" s="143"/>
      <c r="O3" s="143"/>
    </row>
    <row r="4" spans="1:16" s="114" customFormat="1" ht="3.75" customHeight="1">
      <c r="A4" s="205"/>
      <c r="B4" s="205"/>
      <c r="C4" s="206"/>
      <c r="D4" s="206"/>
      <c r="E4" s="206"/>
      <c r="F4" s="206"/>
      <c r="G4" s="206"/>
      <c r="H4" s="206"/>
      <c r="I4" s="144"/>
      <c r="J4" s="144"/>
      <c r="K4" s="144"/>
      <c r="L4" s="144"/>
      <c r="M4" s="144"/>
      <c r="N4" s="144"/>
      <c r="O4" s="144"/>
      <c r="P4" s="144"/>
    </row>
    <row r="5" s="114" customFormat="1" ht="15.75" hidden="1"/>
    <row r="6" spans="8:15" s="114" customFormat="1" ht="16.5" thickBot="1">
      <c r="H6" s="115" t="s">
        <v>1</v>
      </c>
      <c r="O6" s="115" t="s">
        <v>1</v>
      </c>
    </row>
    <row r="7" spans="1:15" ht="15.75" thickBot="1">
      <c r="A7" s="239" t="s">
        <v>50</v>
      </c>
      <c r="B7" s="238" t="s">
        <v>81</v>
      </c>
      <c r="C7" s="229"/>
      <c r="D7" s="229"/>
      <c r="E7" s="229"/>
      <c r="F7" s="229"/>
      <c r="G7" s="229"/>
      <c r="H7" s="230"/>
      <c r="I7" s="228" t="s">
        <v>96</v>
      </c>
      <c r="J7" s="229"/>
      <c r="K7" s="229"/>
      <c r="L7" s="229"/>
      <c r="M7" s="229"/>
      <c r="N7" s="229"/>
      <c r="O7" s="230"/>
    </row>
    <row r="8" spans="1:15" ht="24.75" customHeight="1">
      <c r="A8" s="240"/>
      <c r="B8" s="220" t="s">
        <v>4</v>
      </c>
      <c r="C8" s="236" t="s">
        <v>5</v>
      </c>
      <c r="D8" s="226" t="s">
        <v>91</v>
      </c>
      <c r="E8" s="226" t="s">
        <v>7</v>
      </c>
      <c r="F8" s="226" t="s">
        <v>0</v>
      </c>
      <c r="G8" s="226" t="s">
        <v>9</v>
      </c>
      <c r="H8" s="231" t="s">
        <v>8</v>
      </c>
      <c r="I8" s="220" t="s">
        <v>4</v>
      </c>
      <c r="J8" s="226" t="s">
        <v>5</v>
      </c>
      <c r="K8" s="226" t="s">
        <v>91</v>
      </c>
      <c r="L8" s="226" t="s">
        <v>7</v>
      </c>
      <c r="M8" s="226" t="s">
        <v>0</v>
      </c>
      <c r="N8" s="226" t="s">
        <v>9</v>
      </c>
      <c r="O8" s="231" t="s">
        <v>8</v>
      </c>
    </row>
    <row r="9" spans="1:15" ht="80.25" customHeight="1">
      <c r="A9" s="121" t="s">
        <v>49</v>
      </c>
      <c r="B9" s="221"/>
      <c r="C9" s="237"/>
      <c r="D9" s="227"/>
      <c r="E9" s="227"/>
      <c r="F9" s="227"/>
      <c r="G9" s="227"/>
      <c r="H9" s="232"/>
      <c r="I9" s="221"/>
      <c r="J9" s="227"/>
      <c r="K9" s="227"/>
      <c r="L9" s="227"/>
      <c r="M9" s="227"/>
      <c r="N9" s="227"/>
      <c r="O9" s="232"/>
    </row>
    <row r="10" spans="1:15" ht="30" customHeight="1">
      <c r="A10" s="129">
        <v>63</v>
      </c>
      <c r="B10" s="130">
        <v>3190000</v>
      </c>
      <c r="C10" s="131"/>
      <c r="D10" s="132"/>
      <c r="E10" s="132">
        <v>21000</v>
      </c>
      <c r="F10" s="132"/>
      <c r="G10" s="133"/>
      <c r="H10" s="134"/>
      <c r="I10" s="130">
        <v>3189000</v>
      </c>
      <c r="J10" s="131"/>
      <c r="K10" s="132"/>
      <c r="L10" s="132">
        <v>22000</v>
      </c>
      <c r="M10" s="122"/>
      <c r="N10" s="133"/>
      <c r="O10" s="134"/>
    </row>
    <row r="11" spans="1:15" ht="30" customHeight="1">
      <c r="A11" s="129">
        <v>65</v>
      </c>
      <c r="B11" s="130"/>
      <c r="C11" s="131"/>
      <c r="D11" s="132">
        <v>2000</v>
      </c>
      <c r="E11" s="132"/>
      <c r="F11" s="132"/>
      <c r="G11" s="133"/>
      <c r="H11" s="134"/>
      <c r="I11" s="130"/>
      <c r="J11" s="131"/>
      <c r="K11" s="132">
        <v>2000</v>
      </c>
      <c r="L11" s="132"/>
      <c r="M11" s="122"/>
      <c r="N11" s="133"/>
      <c r="O11" s="134"/>
    </row>
    <row r="12" spans="1:15" ht="30" customHeight="1">
      <c r="A12" s="129">
        <v>66</v>
      </c>
      <c r="B12" s="130"/>
      <c r="C12" s="131"/>
      <c r="D12" s="132"/>
      <c r="E12" s="132"/>
      <c r="F12" s="132">
        <v>22000</v>
      </c>
      <c r="G12" s="133"/>
      <c r="H12" s="134"/>
      <c r="I12" s="130"/>
      <c r="J12" s="131"/>
      <c r="K12" s="132"/>
      <c r="L12" s="132"/>
      <c r="M12" s="123">
        <v>22000</v>
      </c>
      <c r="N12" s="133"/>
      <c r="O12" s="134"/>
    </row>
    <row r="13" spans="1:15" ht="30" customHeight="1" thickBot="1">
      <c r="A13" s="135">
        <v>67</v>
      </c>
      <c r="B13" s="136">
        <v>251000</v>
      </c>
      <c r="C13" s="137"/>
      <c r="D13" s="138"/>
      <c r="E13" s="138"/>
      <c r="F13" s="138"/>
      <c r="G13" s="139"/>
      <c r="H13" s="140"/>
      <c r="I13" s="136">
        <v>253000</v>
      </c>
      <c r="J13" s="137"/>
      <c r="K13" s="138"/>
      <c r="L13" s="138"/>
      <c r="M13" s="138"/>
      <c r="N13" s="139"/>
      <c r="O13" s="140"/>
    </row>
    <row r="14" spans="1:15" ht="17.25" customHeight="1">
      <c r="A14" s="241" t="s">
        <v>2</v>
      </c>
      <c r="B14" s="222">
        <f aca="true" t="shared" si="0" ref="B14:O14">SUM(B10:B13)</f>
        <v>3441000</v>
      </c>
      <c r="C14" s="222">
        <f t="shared" si="0"/>
        <v>0</v>
      </c>
      <c r="D14" s="222">
        <f t="shared" si="0"/>
        <v>2000</v>
      </c>
      <c r="E14" s="222">
        <f t="shared" si="0"/>
        <v>21000</v>
      </c>
      <c r="F14" s="222">
        <f t="shared" si="0"/>
        <v>22000</v>
      </c>
      <c r="G14" s="222">
        <f t="shared" si="0"/>
        <v>0</v>
      </c>
      <c r="H14" s="224">
        <f t="shared" si="0"/>
        <v>0</v>
      </c>
      <c r="I14" s="222">
        <f t="shared" si="0"/>
        <v>3442000</v>
      </c>
      <c r="J14" s="222">
        <f t="shared" si="0"/>
        <v>0</v>
      </c>
      <c r="K14" s="222">
        <f t="shared" si="0"/>
        <v>2000</v>
      </c>
      <c r="L14" s="222">
        <f t="shared" si="0"/>
        <v>22000</v>
      </c>
      <c r="M14" s="222">
        <f t="shared" si="0"/>
        <v>22000</v>
      </c>
      <c r="N14" s="222">
        <f t="shared" si="0"/>
        <v>0</v>
      </c>
      <c r="O14" s="224">
        <f t="shared" si="0"/>
        <v>0</v>
      </c>
    </row>
    <row r="15" spans="1:15" ht="18.75" customHeight="1" thickBot="1">
      <c r="A15" s="242"/>
      <c r="B15" s="223"/>
      <c r="C15" s="223"/>
      <c r="D15" s="223"/>
      <c r="E15" s="223"/>
      <c r="F15" s="223"/>
      <c r="G15" s="223"/>
      <c r="H15" s="225"/>
      <c r="I15" s="223"/>
      <c r="J15" s="223"/>
      <c r="K15" s="223"/>
      <c r="L15" s="223"/>
      <c r="M15" s="223"/>
      <c r="N15" s="223"/>
      <c r="O15" s="225"/>
    </row>
    <row r="16" spans="1:15" ht="30" customHeight="1" thickBot="1">
      <c r="A16" s="243" t="s">
        <v>95</v>
      </c>
      <c r="B16" s="244"/>
      <c r="C16" s="245"/>
      <c r="D16" s="234">
        <f>SUM(B14:H15)</f>
        <v>3486000</v>
      </c>
      <c r="E16" s="234"/>
      <c r="F16" s="234"/>
      <c r="G16" s="234"/>
      <c r="H16" s="235"/>
      <c r="I16" s="233">
        <f>SUM(I14:O15)</f>
        <v>3488000</v>
      </c>
      <c r="J16" s="234"/>
      <c r="K16" s="234"/>
      <c r="L16" s="234"/>
      <c r="M16" s="234"/>
      <c r="N16" s="234"/>
      <c r="O16" s="235"/>
    </row>
    <row r="17" s="114" customFormat="1" ht="15.75"/>
    <row r="18" spans="1:12" ht="15.75">
      <c r="A18" s="116"/>
      <c r="B18" s="114"/>
      <c r="C18" s="114"/>
      <c r="D18" s="114"/>
      <c r="E18" s="114"/>
      <c r="F18" s="117"/>
      <c r="L18" s="118"/>
    </row>
    <row r="19" spans="1:12" ht="15.75">
      <c r="A19" s="119"/>
      <c r="B19" s="114"/>
      <c r="C19" s="114"/>
      <c r="D19" s="114"/>
      <c r="E19" s="114"/>
      <c r="F19" s="117"/>
      <c r="L19" s="118"/>
    </row>
    <row r="20" spans="1:12" ht="15.75">
      <c r="A20" s="119"/>
      <c r="B20" s="114"/>
      <c r="C20" s="114"/>
      <c r="D20" s="114"/>
      <c r="E20" s="114"/>
      <c r="F20" s="114"/>
      <c r="L20" s="118"/>
    </row>
    <row r="21" spans="1:9" s="114" customFormat="1" ht="15.75">
      <c r="A21" s="119"/>
      <c r="B21" s="119"/>
      <c r="E21" s="117"/>
      <c r="I21" s="119"/>
    </row>
    <row r="22" spans="1:15" s="114" customFormat="1" ht="15.75">
      <c r="A22" s="141"/>
      <c r="B22" s="141"/>
      <c r="C22" s="142"/>
      <c r="D22" s="142"/>
      <c r="E22" s="120"/>
      <c r="F22" s="142"/>
      <c r="G22" s="142"/>
      <c r="H22" s="142"/>
      <c r="I22" s="142"/>
      <c r="J22" s="142"/>
      <c r="K22" s="142"/>
      <c r="L22" s="120"/>
      <c r="M22" s="142"/>
      <c r="N22" s="142"/>
      <c r="O22" s="142"/>
    </row>
    <row r="23" spans="1:12" s="114" customFormat="1" ht="15.75">
      <c r="A23" s="119"/>
      <c r="B23" s="119"/>
      <c r="E23" s="117"/>
      <c r="I23" s="119"/>
      <c r="J23" s="117"/>
      <c r="L23" s="117"/>
    </row>
    <row r="24" spans="5:10" s="114" customFormat="1" ht="15.75">
      <c r="E24" s="117"/>
      <c r="F24" s="117"/>
      <c r="G24" s="117"/>
      <c r="H24" s="117"/>
      <c r="I24" s="117"/>
      <c r="J24" s="117"/>
    </row>
    <row r="25" s="114" customFormat="1" ht="15.75"/>
    <row r="26" s="114" customFormat="1" ht="15.75"/>
    <row r="27" s="114" customFormat="1" ht="15.75"/>
    <row r="28" s="114" customFormat="1" ht="15.75"/>
    <row r="29" s="114" customFormat="1" ht="15.75"/>
    <row r="30" s="114" customFormat="1" ht="15.75"/>
    <row r="31" s="114" customFormat="1" ht="15.75"/>
    <row r="32" s="114" customFormat="1" ht="15.75"/>
    <row r="33" s="114" customFormat="1" ht="15.75"/>
    <row r="34" s="114" customFormat="1" ht="15.75"/>
    <row r="35" s="114" customFormat="1" ht="15.75"/>
    <row r="36" s="114" customFormat="1" ht="15.75"/>
    <row r="37" s="114" customFormat="1" ht="15.75"/>
    <row r="38" s="114" customFormat="1" ht="15.75"/>
    <row r="39" s="114" customFormat="1" ht="15.75"/>
    <row r="40" s="114" customFormat="1" ht="15.75"/>
    <row r="41" s="114" customFormat="1" ht="15.75"/>
    <row r="42" s="114" customFormat="1" ht="15.75"/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/>
    <row r="62" s="114" customFormat="1" ht="15.75"/>
    <row r="63" s="114" customFormat="1" ht="15.75"/>
    <row r="64" s="114" customFormat="1" ht="15.75"/>
    <row r="65" s="114" customFormat="1" ht="15.75"/>
    <row r="66" s="114" customFormat="1" ht="15.75"/>
    <row r="67" s="114" customFormat="1" ht="15.75"/>
  </sheetData>
  <sheetProtection/>
  <mergeCells count="37">
    <mergeCell ref="A14:A15"/>
    <mergeCell ref="C14:C15"/>
    <mergeCell ref="D14:D15"/>
    <mergeCell ref="D16:H16"/>
    <mergeCell ref="A16:C16"/>
    <mergeCell ref="B14:B15"/>
    <mergeCell ref="E14:E15"/>
    <mergeCell ref="F14:F15"/>
    <mergeCell ref="G14:G15"/>
    <mergeCell ref="H14:H15"/>
    <mergeCell ref="I16:O16"/>
    <mergeCell ref="A3:K3"/>
    <mergeCell ref="C8:C9"/>
    <mergeCell ref="D8:D9"/>
    <mergeCell ref="E8:E9"/>
    <mergeCell ref="H8:H9"/>
    <mergeCell ref="A4:H4"/>
    <mergeCell ref="B7:H7"/>
    <mergeCell ref="F8:F9"/>
    <mergeCell ref="A7:A8"/>
    <mergeCell ref="I7:O7"/>
    <mergeCell ref="J8:J9"/>
    <mergeCell ref="K8:K9"/>
    <mergeCell ref="L8:L9"/>
    <mergeCell ref="M8:M9"/>
    <mergeCell ref="N8:N9"/>
    <mergeCell ref="O8:O9"/>
    <mergeCell ref="B8:B9"/>
    <mergeCell ref="I8:I9"/>
    <mergeCell ref="N14:N15"/>
    <mergeCell ref="O14:O15"/>
    <mergeCell ref="J14:J15"/>
    <mergeCell ref="K14:K15"/>
    <mergeCell ref="L14:L15"/>
    <mergeCell ref="M14:M15"/>
    <mergeCell ref="G8:G9"/>
    <mergeCell ref="I14:I15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Racunovodstvo</cp:lastModifiedBy>
  <cp:lastPrinted>2018-12-21T12:28:57Z</cp:lastPrinted>
  <dcterms:created xsi:type="dcterms:W3CDTF">1996-10-14T23:33:28Z</dcterms:created>
  <dcterms:modified xsi:type="dcterms:W3CDTF">2019-02-20T12:51:34Z</dcterms:modified>
  <cp:category/>
  <cp:version/>
  <cp:contentType/>
  <cp:contentStatus/>
</cp:coreProperties>
</file>